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백업달과해 조샘 202330219\조쌤\00 차량운행\"/>
    </mc:Choice>
  </mc:AlternateContent>
  <xr:revisionPtr revIDLastSave="0" documentId="13_ncr:1_{D8C953FC-7598-4C42-BBDD-CCED66780411}" xr6:coauthVersionLast="36" xr6:coauthVersionMax="36" xr10:uidLastSave="{00000000-0000-0000-0000-000000000000}"/>
  <bookViews>
    <workbookView xWindow="-28920" yWindow="-120" windowWidth="29040" windowHeight="15840" firstSheet="25" activeTab="28" xr2:uid="{00000000-000D-0000-FFFF-FFFF00000000}"/>
  </bookViews>
  <sheets>
    <sheet name="20230224" sheetId="1" r:id="rId1"/>
    <sheet name="20230303" sheetId="2" r:id="rId2"/>
    <sheet name="20230504" sheetId="3" r:id="rId3"/>
    <sheet name="20230724" sheetId="4" r:id="rId4"/>
    <sheet name="20230808" sheetId="5" r:id="rId5"/>
    <sheet name="20231018" sheetId="6" r:id="rId6"/>
    <sheet name="20231031" sheetId="7" r:id="rId7"/>
    <sheet name="2023115" sheetId="8" r:id="rId8"/>
    <sheet name="20231205" sheetId="9" r:id="rId9"/>
    <sheet name="20231216" sheetId="10" r:id="rId10"/>
    <sheet name="20240226" sheetId="11" r:id="rId11"/>
    <sheet name="202400303" sheetId="12" r:id="rId12"/>
    <sheet name="202400324" sheetId="13" r:id="rId13"/>
    <sheet name="202400522" sheetId="14" r:id="rId14"/>
    <sheet name="202400613" sheetId="15" r:id="rId15"/>
    <sheet name="20240727" sheetId="16" r:id="rId16"/>
    <sheet name="20241031" sheetId="17" r:id="rId17"/>
    <sheet name="20241105" sheetId="18" r:id="rId18"/>
    <sheet name="20250304" sheetId="19" r:id="rId19"/>
    <sheet name="20250312" sheetId="20" r:id="rId20"/>
    <sheet name="20250326" sheetId="21" r:id="rId21"/>
    <sheet name="20250624" sheetId="22" r:id="rId22"/>
    <sheet name="20260303" sheetId="28" r:id="rId23"/>
    <sheet name="20260316" sheetId="29" r:id="rId24"/>
    <sheet name="20260323" sheetId="31" r:id="rId25"/>
    <sheet name="20260406" sheetId="32" r:id="rId26"/>
    <sheet name="20260429" sheetId="33" r:id="rId27"/>
    <sheet name="20260610" sheetId="34" r:id="rId28"/>
    <sheet name="20260629" sheetId="35" r:id="rId29"/>
  </sheets>
  <definedNames>
    <definedName name="_xlnm.Print_Area" localSheetId="1">'20230303'!$A$1:$E$34</definedName>
    <definedName name="_xlnm.Print_Area" localSheetId="2">'20230504'!$A$1:$E$30</definedName>
    <definedName name="_xlnm.Print_Area" localSheetId="3">'20230724'!$A$1:$E$32</definedName>
    <definedName name="_xlnm.Print_Area" localSheetId="4">'20230808'!$A$1:$E$40</definedName>
    <definedName name="_xlnm.Print_Area" localSheetId="5">'20231018'!$A$1:$E$36</definedName>
    <definedName name="_xlnm.Print_Area" localSheetId="6">'20231031'!$A$1:$E$56</definedName>
    <definedName name="_xlnm.Print_Area" localSheetId="7">'2023115'!$A$1:$E$59</definedName>
    <definedName name="_xlnm.Print_Area" localSheetId="8">'20231205'!$A$1:$E$62</definedName>
    <definedName name="_xlnm.Print_Area" localSheetId="9">'20231216'!$A$1:$E$62</definedName>
    <definedName name="_xlnm.Print_Area" localSheetId="11">'202400303'!$B$1:$F$61</definedName>
    <definedName name="_xlnm.Print_Area" localSheetId="12">'202400324'!$B$1:$F$66</definedName>
    <definedName name="_xlnm.Print_Area" localSheetId="13">'202400522'!$B$1:$F$66</definedName>
    <definedName name="_xlnm.Print_Area" localSheetId="14">'202400613'!$B$1:$F$36</definedName>
    <definedName name="_xlnm.Print_Area" localSheetId="10">'20240226'!$A$1:$E$68</definedName>
    <definedName name="_xlnm.Print_Area" localSheetId="15">'20240727'!$B$1:$F$49</definedName>
    <definedName name="_xlnm.Print_Area" localSheetId="16">'20241031'!$B$1:$F$36</definedName>
    <definedName name="_xlnm.Print_Area" localSheetId="17">'20241105'!$B$1:$F$30</definedName>
    <definedName name="_xlnm.Print_Area" localSheetId="18">'20250304'!$B$1:$F$33</definedName>
    <definedName name="_xlnm.Print_Area" localSheetId="19">'20250312'!$B$1:$F$62</definedName>
    <definedName name="_xlnm.Print_Area" localSheetId="20">'20250326'!$B$1:$F$44</definedName>
    <definedName name="_xlnm.Print_Area" localSheetId="21">'20250624'!$B$1:$F$43</definedName>
    <definedName name="_xlnm.Print_Area" localSheetId="22">'20260303'!$A$1:$F$96</definedName>
    <definedName name="_xlnm.Print_Area" localSheetId="23">'20260316'!$A$1:$F$121</definedName>
    <definedName name="_xlnm.Print_Area" localSheetId="24">'20260323'!$A$1:$F$119</definedName>
    <definedName name="_xlnm.Print_Area" localSheetId="25">'20260406'!$A$1:$F$117</definedName>
    <definedName name="_xlnm.Print_Area" localSheetId="26">'20260429'!$A$1:$F$121</definedName>
    <definedName name="_xlnm.Print_Area" localSheetId="27">'20260610'!$A$1:$E$111</definedName>
    <definedName name="_xlnm.Print_Area" localSheetId="28">'20260629'!$A$1:$E$107</definedName>
  </definedNames>
  <calcPr calcId="191029"/>
</workbook>
</file>

<file path=xl/calcChain.xml><?xml version="1.0" encoding="utf-8"?>
<calcChain xmlns="http://schemas.openxmlformats.org/spreadsheetml/2006/main">
  <c r="B79" i="35" l="1"/>
  <c r="B102" i="35"/>
  <c r="B95" i="35"/>
  <c r="B86" i="35"/>
  <c r="B72" i="35"/>
  <c r="B68" i="35"/>
  <c r="B64" i="35"/>
  <c r="B60" i="35"/>
  <c r="B55" i="35"/>
  <c r="B46" i="35"/>
  <c r="B39" i="35"/>
  <c r="B30" i="35"/>
  <c r="B26" i="35"/>
  <c r="B17" i="35"/>
  <c r="B10" i="35"/>
  <c r="B2" i="35"/>
  <c r="B106" i="34" l="1"/>
  <c r="B99" i="34"/>
  <c r="B90" i="34"/>
  <c r="B83" i="34"/>
  <c r="B77" i="34"/>
  <c r="B72" i="34"/>
  <c r="B69" i="34"/>
  <c r="B64" i="34"/>
  <c r="B59" i="34"/>
  <c r="B50" i="34"/>
  <c r="B43" i="34"/>
  <c r="B34" i="34"/>
  <c r="B28" i="34"/>
  <c r="B19" i="34"/>
  <c r="B10" i="34"/>
  <c r="B2" i="34"/>
  <c r="B115" i="33" l="1"/>
  <c r="B105" i="33"/>
  <c r="B95" i="33"/>
  <c r="B86" i="33"/>
  <c r="B80" i="33"/>
  <c r="B75" i="33"/>
  <c r="B72" i="33"/>
  <c r="B67" i="33"/>
  <c r="B60" i="33"/>
  <c r="B51" i="33"/>
  <c r="B43" i="33"/>
  <c r="B33" i="33"/>
  <c r="B27" i="33"/>
  <c r="B18" i="33"/>
  <c r="B9" i="33"/>
  <c r="B2" i="33"/>
  <c r="B111" i="32" l="1"/>
  <c r="B101" i="32"/>
  <c r="B91" i="32"/>
  <c r="B82" i="32"/>
  <c r="B76" i="32"/>
  <c r="B71" i="32"/>
  <c r="B68" i="32"/>
  <c r="B63" i="32"/>
  <c r="B56" i="32"/>
  <c r="B47" i="32"/>
  <c r="B39" i="32"/>
  <c r="B29" i="32"/>
  <c r="B23" i="32"/>
  <c r="B16" i="32"/>
  <c r="B8" i="32"/>
  <c r="B2" i="32"/>
  <c r="B113" i="31" l="1"/>
  <c r="B103" i="31"/>
  <c r="B93" i="31"/>
  <c r="B84" i="31"/>
  <c r="B78" i="31"/>
  <c r="B73" i="31"/>
  <c r="B70" i="31"/>
  <c r="B65" i="31"/>
  <c r="B58" i="31"/>
  <c r="B49" i="31"/>
  <c r="B41" i="31"/>
  <c r="B31" i="31"/>
  <c r="B25" i="31"/>
  <c r="B17" i="31"/>
  <c r="B8" i="31"/>
  <c r="B2" i="31"/>
  <c r="B115" i="29" l="1"/>
  <c r="B105" i="29"/>
  <c r="B95" i="29"/>
  <c r="B85" i="29"/>
  <c r="B78" i="29"/>
  <c r="B73" i="29"/>
  <c r="B69" i="29"/>
  <c r="B64" i="29"/>
  <c r="B57" i="29"/>
  <c r="B48" i="29"/>
  <c r="B40" i="29"/>
  <c r="B24" i="29"/>
  <c r="B8" i="29"/>
  <c r="B2" i="29"/>
  <c r="B30" i="29"/>
  <c r="B17" i="29"/>
  <c r="B90" i="28" l="1"/>
  <c r="B81" i="28"/>
  <c r="B72" i="28"/>
  <c r="B62" i="28"/>
  <c r="B56" i="28"/>
  <c r="B45" i="28"/>
  <c r="B34" i="28"/>
  <c r="B24" i="28"/>
  <c r="B20" i="28"/>
  <c r="B13" i="28"/>
  <c r="B7" i="28"/>
  <c r="B2" i="28"/>
  <c r="B35" i="22" l="1"/>
  <c r="B27" i="22"/>
  <c r="B22" i="22"/>
  <c r="B17" i="22"/>
  <c r="B12" i="22"/>
  <c r="B7" i="22"/>
  <c r="B4" i="22"/>
  <c r="B1" i="22"/>
  <c r="B39" i="21" l="1"/>
  <c r="B33" i="21"/>
  <c r="B29" i="21"/>
  <c r="B25" i="21"/>
  <c r="B16" i="21"/>
  <c r="B7" i="21"/>
  <c r="B4" i="21"/>
  <c r="B1" i="21"/>
  <c r="B18" i="20"/>
  <c r="B10" i="20"/>
  <c r="B55" i="20"/>
  <c r="B46" i="20"/>
  <c r="B41" i="20"/>
  <c r="B36" i="20"/>
  <c r="B27" i="20"/>
  <c r="B1" i="20"/>
  <c r="B26" i="19"/>
  <c r="B17" i="19"/>
  <c r="B15" i="19"/>
  <c r="B13" i="19"/>
  <c r="B7" i="19"/>
  <c r="B1" i="19"/>
  <c r="B26" i="18"/>
  <c r="B12" i="18"/>
  <c r="B1" i="18"/>
  <c r="B32" i="17"/>
  <c r="B19" i="17"/>
  <c r="B11" i="17"/>
  <c r="B1" i="17"/>
  <c r="B25" i="17" s="1"/>
  <c r="B43" i="16"/>
  <c r="B23" i="16"/>
  <c r="B13" i="16"/>
  <c r="B1" i="16"/>
  <c r="B33" i="16" s="1"/>
  <c r="B29" i="15"/>
  <c r="B19" i="15"/>
  <c r="B16" i="15"/>
  <c r="B13" i="15"/>
  <c r="B8" i="15"/>
  <c r="B1" i="15"/>
  <c r="B57" i="14"/>
  <c r="B47" i="14"/>
  <c r="B35" i="14"/>
  <c r="B22" i="14"/>
  <c r="B12" i="14"/>
  <c r="B2" i="14"/>
  <c r="B57" i="13"/>
  <c r="B47" i="13"/>
  <c r="B35" i="13"/>
  <c r="B22" i="13"/>
  <c r="B12" i="13"/>
  <c r="B2" i="13"/>
  <c r="F1" i="12"/>
  <c r="E1" i="11"/>
  <c r="E1" i="10"/>
  <c r="E1" i="9"/>
  <c r="E1" i="8"/>
  <c r="E1" i="7"/>
  <c r="E1" i="6"/>
  <c r="E1" i="5"/>
  <c r="E1" i="4"/>
  <c r="E1" i="3"/>
  <c r="E1" i="2"/>
  <c r="F1" i="1"/>
  <c r="F26" i="1" s="1"/>
  <c r="B20" i="16" l="1"/>
  <c r="B9" i="18"/>
  <c r="B17" i="18"/>
  <c r="B19" i="18" s="1"/>
  <c r="B9" i="16"/>
  <c r="B7" i="17"/>
  <c r="B16" i="17"/>
</calcChain>
</file>

<file path=xl/sharedStrings.xml><?xml version="1.0" encoding="utf-8"?>
<sst xmlns="http://schemas.openxmlformats.org/spreadsheetml/2006/main" count="4956" uniqueCount="712">
  <si>
    <t>대전로 542번 길 78 휴먼시아 아파트 102동 801호</t>
  </si>
  <si>
    <t>대전로 542번 길 78 휴먼시아 아파트 109동 1902호</t>
  </si>
  <si>
    <t>중앙초등학교(선화로43번길 99) 모 010 7738 7577</t>
  </si>
  <si>
    <t>동산초교로 55번길 20 (신동아파밀리에아파트) 112동702</t>
  </si>
  <si>
    <t>송촌동 461-1 (선비마을 3단지 312동) 어머니 직접</t>
  </si>
  <si>
    <t>비래한신휴플러스아파트 (비래서로10번길 21) 101동 부</t>
  </si>
  <si>
    <t>혜원유치원 (신상로 12 (비례동 47))  /엄동영/ 한지우/</t>
  </si>
  <si>
    <t>대전가양유치원 가양초등학교(알찬반6)(가양1동 336-1)</t>
  </si>
  <si>
    <t>신흥SK VIEW 108동404호 (충무로255 )/조서방축산</t>
  </si>
  <si>
    <t>나래태권도 ( 용운로 69) 사범님(010-4419-5443)</t>
  </si>
  <si>
    <t xml:space="preserve">햇빛어린이집(성남동 500-22 / 계족로382번길 55) </t>
  </si>
  <si>
    <t xml:space="preserve">skview / 평일등원시만 </t>
  </si>
  <si>
    <t>메이킨더유치원(중리동 201-5)</t>
  </si>
  <si>
    <t>이스트시티2단지(신흥동 262)</t>
  </si>
  <si>
    <t>선화서로 85 대전해모로더센트라</t>
  </si>
  <si>
    <t>용운유치원 ( 백룡로 104 )</t>
  </si>
  <si>
    <t xml:space="preserve">폴스유치원 / 카드 받아오기 </t>
  </si>
  <si>
    <t>용운로 205번길 68 야긴1빌라</t>
  </si>
  <si>
    <t>이스트시티1단지(신흥동 262)</t>
  </si>
  <si>
    <t>삼성타운 201동 1701 후문쪽</t>
  </si>
  <si>
    <t>중촌동 102-2 (배인유치원)</t>
  </si>
  <si>
    <t>신흥동 262 (이스트시티2단지)</t>
  </si>
  <si>
    <t>천동위드힐아파트309-1001 (천동 540 / 대전로542번길 121 )</t>
  </si>
  <si>
    <t>스마트뷰( 성남동 528) 정문 부(모:010-7205-2777)</t>
  </si>
  <si>
    <t xml:space="preserve">삼정그린코아 103동 701호-엄도영 친척( 8월 24일 까지)
</t>
  </si>
  <si>
    <t>휴먼시아스마트뷰아파트( 성남동 528) 109동1라인 후문 - 카드소지</t>
  </si>
  <si>
    <t>동산초등학교 병설유치원 (오정동 230 / 동산초교로63번길 50 )</t>
  </si>
  <si>
    <t>010-7205-2777 조성현 모/010-7450-6686 신윤겸 모</t>
  </si>
  <si>
    <t>휴먼시아 아파트 (대전로 542번 길 78 )109동 1902호</t>
  </si>
  <si>
    <t>휴먼시아스마트뷰아파트( 성남동 528) 하원만 3월 13일부터</t>
  </si>
  <si>
    <t>010-3438-2169</t>
  </si>
  <si>
    <t>010-4785-8063</t>
  </si>
  <si>
    <t>수요일 (등원) 이향순</t>
  </si>
  <si>
    <t>010-2477-3632</t>
  </si>
  <si>
    <t>042-222-2772</t>
  </si>
  <si>
    <t>010-5756-2970</t>
  </si>
  <si>
    <t>010-3035-8889</t>
  </si>
  <si>
    <t>010-7205-2777</t>
  </si>
  <si>
    <t>휴먼시아스마트뷰아파트( 성남동 528)</t>
  </si>
  <si>
    <t>성남동 499-1 (성모 유치원) 샘물반</t>
  </si>
  <si>
    <t>가양유치원 (가양1동 336-1) 다온반</t>
  </si>
  <si>
    <t>성남동 499-1 (성모 유치원) 은히수반</t>
  </si>
  <si>
    <t>재능나라어린이집(옛신탄진로75번길 61)</t>
  </si>
  <si>
    <t>새록새록어린집 (용운로 80) 꽃들반</t>
  </si>
  <si>
    <t>사회복지법인 대전어린이집 (솔랑길 7)</t>
  </si>
  <si>
    <t>아이들세상유치원 (산내로 1396-34)</t>
  </si>
  <si>
    <t xml:space="preserve">데이지어린이집 (늘들기16   용운동) </t>
  </si>
  <si>
    <t>가양유치원 (가양1동 336-1) 알찬반</t>
  </si>
  <si>
    <t>새록새록어린집 (용운로 80) 해뜰반</t>
  </si>
  <si>
    <t>꿈나무유치원 ( 옻밭2길 77 )온유반</t>
  </si>
  <si>
    <t>참사랑 유치원 ( 송촌동 494-3 )</t>
  </si>
  <si>
    <t>김승연/ 최수민/장우원 / 한소율 /</t>
  </si>
  <si>
    <t>성남동 528 (스마트뷰아파트) 후문</t>
  </si>
  <si>
    <t>중촌동 128-1 (중촌주공2단지아파트)</t>
  </si>
  <si>
    <t xml:space="preserve">최수민 /한소율/ 장우원 /  김승연  </t>
  </si>
  <si>
    <t>법동 191-1 (보람아파트 폴스유치원)</t>
  </si>
  <si>
    <t>혜원유치원 (신상로 12 (비례동 47))</t>
  </si>
  <si>
    <t>김하영/박정윤, 정준우, 정은우 / 이서은</t>
  </si>
  <si>
    <t>계족로368번길 86 (성남동 주민센터 )</t>
  </si>
  <si>
    <t>이스트시티 2단지 201동 1803호</t>
  </si>
  <si>
    <t>동산초등학교 병설유치원 (오정동 230 )</t>
  </si>
  <si>
    <t>보건대학교 부속유치원 (동구 충정로 21)</t>
  </si>
  <si>
    <t>예은어린이집 (흥룡로65번길 62 )</t>
  </si>
  <si>
    <t>파밀리에아파트 3단지 또는 4단지(홍도동)</t>
  </si>
  <si>
    <t>혜원유치원 (신상로 12 (비례동 47)</t>
  </si>
  <si>
    <t>4:2000 AM</t>
  </si>
  <si>
    <t>금요일 (하원)</t>
  </si>
  <si>
    <t xml:space="preserve">  8월 10일 직접</t>
  </si>
  <si>
    <t>보건대/파밀리에</t>
  </si>
  <si>
    <t>수요일</t>
  </si>
  <si>
    <t>금요일</t>
  </si>
  <si>
    <t>목요일</t>
  </si>
  <si>
    <t>메이킨더유치원 /  4월부터</t>
  </si>
  <si>
    <t>010-6657-1371</t>
  </si>
  <si>
    <t>042-283-5863</t>
  </si>
  <si>
    <t>010-9241-0812</t>
  </si>
  <si>
    <t>010-2389-1821</t>
  </si>
  <si>
    <t>042-634-0420</t>
  </si>
  <si>
    <t>042-632-3276</t>
  </si>
  <si>
    <t>010 8458 0153</t>
  </si>
  <si>
    <t>042-635-7767</t>
  </si>
  <si>
    <t>010-7745-6970</t>
  </si>
  <si>
    <t>010-2201-4037</t>
  </si>
  <si>
    <t>010-8918-8188</t>
  </si>
  <si>
    <t>010-6650-3676</t>
  </si>
  <si>
    <t>042-272-5443</t>
  </si>
  <si>
    <t>사회복지법인 대전어린이집</t>
  </si>
  <si>
    <t>010-2758-4781</t>
  </si>
  <si>
    <t>010-6456-0034</t>
  </si>
  <si>
    <t>010-2337-0493</t>
  </si>
  <si>
    <t>042-286-6561</t>
  </si>
  <si>
    <t>042-633-9984</t>
  </si>
  <si>
    <t>010 8667 7942</t>
  </si>
  <si>
    <t>042-624-3618</t>
  </si>
  <si>
    <t>010-5118-1664</t>
  </si>
  <si>
    <t>042-286-1004</t>
  </si>
  <si>
    <t>새울로 102-8 가끔 엄마</t>
  </si>
  <si>
    <t>010 8139 9387</t>
  </si>
  <si>
    <t>010-4043-0792</t>
  </si>
  <si>
    <t>010-2255-0624</t>
  </si>
  <si>
    <t>수요일 (하원) 이향순</t>
  </si>
  <si>
    <t>010-8461-0119</t>
  </si>
  <si>
    <t>010-8789-5383</t>
  </si>
  <si>
    <t>042-622-2887</t>
  </si>
  <si>
    <t>010-6449-2261</t>
  </si>
  <si>
    <t>010 8592 8786</t>
  </si>
  <si>
    <t>010-4423-3811</t>
  </si>
  <si>
    <t>010 3140 8236</t>
  </si>
  <si>
    <t>풀스유치원 하원 스마튜부</t>
  </si>
  <si>
    <t>010 7738 7577</t>
  </si>
  <si>
    <t>010-6521-6112</t>
  </si>
  <si>
    <t>010-4758-4391</t>
  </si>
  <si>
    <t>010-6860-5590</t>
  </si>
  <si>
    <t>010 7738 9018</t>
  </si>
  <si>
    <t>010-3877-9030</t>
  </si>
  <si>
    <t>010-7205-2777 모</t>
  </si>
  <si>
    <t>010-8689-5315</t>
  </si>
  <si>
    <t>010-6271-9769</t>
  </si>
  <si>
    <t>이스트시티 2단지 정문</t>
  </si>
  <si>
    <t>010-4564-7439</t>
  </si>
  <si>
    <t>010-3472-1427</t>
  </si>
  <si>
    <t>042-284-2728</t>
  </si>
  <si>
    <t>010-6670-8429</t>
  </si>
  <si>
    <t>010 8868 1085</t>
  </si>
  <si>
    <t>010-5106-8453</t>
  </si>
  <si>
    <t xml:space="preserve"> 010-6404-2652</t>
  </si>
  <si>
    <t>최그린 / 양지유, 김서하</t>
  </si>
  <si>
    <t>042-256-4375</t>
  </si>
  <si>
    <t>042-253-7639</t>
  </si>
  <si>
    <t>042-283-1937</t>
  </si>
  <si>
    <t>042-673-3125</t>
  </si>
  <si>
    <t>010-3070-1215</t>
  </si>
  <si>
    <t>010-7764-6637</t>
  </si>
  <si>
    <t>010-4414-0511</t>
  </si>
  <si>
    <t>010-5919-9877</t>
  </si>
  <si>
    <t>042-283-2320</t>
  </si>
  <si>
    <t>010-7450-6686</t>
  </si>
  <si>
    <t>010-3685-8644</t>
  </si>
  <si>
    <t>042-635-4828</t>
  </si>
  <si>
    <t>042-345-4646</t>
  </si>
  <si>
    <t>042-622-0029</t>
  </si>
  <si>
    <t>010 2126 0113</t>
  </si>
  <si>
    <t>042-635-0506</t>
  </si>
  <si>
    <t xml:space="preserve">마젤란21 / 4월이후부터 </t>
  </si>
  <si>
    <t>042-286-5500</t>
  </si>
  <si>
    <t>010-5633-0892</t>
  </si>
  <si>
    <t>042-632-3939</t>
  </si>
  <si>
    <t>010-5828-1524</t>
  </si>
  <si>
    <t>042-627-5405</t>
  </si>
  <si>
    <t>042-622-0808</t>
  </si>
  <si>
    <t>010 5703 3019</t>
  </si>
  <si>
    <t>042-670-9541</t>
  </si>
  <si>
    <t>010 5155 2455</t>
  </si>
  <si>
    <t>042-672-5670</t>
  </si>
  <si>
    <t>혜원유치원 (신상로 12)</t>
  </si>
  <si>
    <t>010-3301-4048</t>
  </si>
  <si>
    <t>대전로1066번길 47-7</t>
  </si>
  <si>
    <t>010 2255 0624</t>
  </si>
  <si>
    <t>010-5825-6398</t>
  </si>
  <si>
    <t>양지유, 김서하 /최그린</t>
  </si>
  <si>
    <t>042-672-5585</t>
  </si>
  <si>
    <t xml:space="preserve"> 010-3648-0298</t>
  </si>
  <si>
    <t>파밀리에 베스트육가공 앞</t>
  </si>
  <si>
    <t>정준우, 정은우</t>
  </si>
  <si>
    <t>목요일 (등원)</t>
  </si>
  <si>
    <t>7:0500 AM</t>
  </si>
  <si>
    <t xml:space="preserve">메이킨더유치원 /  </t>
  </si>
  <si>
    <t>sk뷰 / 4월</t>
  </si>
  <si>
    <t>마젤란21 105동</t>
  </si>
  <si>
    <t xml:space="preserve">한밭자이 직접 </t>
  </si>
  <si>
    <t>목요일 (하원)</t>
  </si>
  <si>
    <t>선화동 362-22</t>
  </si>
  <si>
    <t>금요일 (등원)</t>
  </si>
  <si>
    <t>수요일 (하원)</t>
  </si>
  <si>
    <t>7:3000 AM</t>
  </si>
  <si>
    <t>수요일 ( 등원)</t>
  </si>
  <si>
    <t>수요일 (등원)</t>
  </si>
  <si>
    <t>토요일1</t>
  </si>
  <si>
    <t>토요일2</t>
  </si>
  <si>
    <t>휴먼시아스마트뷰아파트( 성남동 528) 정문 부 (모:010-7205-2777)</t>
  </si>
  <si>
    <t>삼성타운 후문</t>
  </si>
  <si>
    <t>3:45</t>
  </si>
  <si>
    <t>어머님 직접</t>
  </si>
  <si>
    <t>6:20</t>
  </si>
  <si>
    <t>성모유치원</t>
  </si>
  <si>
    <t>문창유치원</t>
  </si>
  <si>
    <t>6:25</t>
  </si>
  <si>
    <t>하원 직접</t>
  </si>
  <si>
    <t>6:00</t>
  </si>
  <si>
    <t>2:55</t>
  </si>
  <si>
    <t>6:30</t>
  </si>
  <si>
    <t>3:30</t>
  </si>
  <si>
    <t>3:40</t>
  </si>
  <si>
    <t>3:15</t>
  </si>
  <si>
    <t>3:10</t>
  </si>
  <si>
    <t>박시완,시우</t>
  </si>
  <si>
    <t>6:05</t>
  </si>
  <si>
    <t>현암초등학교</t>
  </si>
  <si>
    <t>유천로 138</t>
  </si>
  <si>
    <t>6:10</t>
  </si>
  <si>
    <t>3:20</t>
  </si>
  <si>
    <t>2:50</t>
  </si>
  <si>
    <t>금요일(등원)</t>
  </si>
  <si>
    <t>6:40</t>
  </si>
  <si>
    <t>이스트시티</t>
  </si>
  <si>
    <t>3:00</t>
  </si>
  <si>
    <t>3:05</t>
  </si>
  <si>
    <t>6:55</t>
  </si>
  <si>
    <t>폴스유치원</t>
  </si>
  <si>
    <t>6:15</t>
  </si>
  <si>
    <t>이여빈,시헌</t>
  </si>
  <si>
    <t>3:25</t>
  </si>
  <si>
    <t>두꺼비세탁</t>
  </si>
  <si>
    <t xml:space="preserve">햇빛어린이집(성남동 500-22) </t>
  </si>
  <si>
    <t>성남동 528 (스마트뷰아파트)</t>
  </si>
  <si>
    <t>용전동 135-26번지 (하늘채)</t>
  </si>
  <si>
    <t xml:space="preserve">참사랑어린이집 초록반 4월부터 </t>
  </si>
  <si>
    <t>8월 9일, 16일은 등원 직접</t>
  </si>
  <si>
    <t>가양동 389-5  흥룡로 18</t>
  </si>
  <si>
    <t>010-7205-2777 조성현 모</t>
  </si>
  <si>
    <t>아침마을아파트 106동 /105동앞</t>
  </si>
  <si>
    <t>010-7450-6686 신윤겸 모</t>
  </si>
  <si>
    <t xml:space="preserve">   / 이유원 8월 24일 까지 </t>
  </si>
  <si>
    <t>중리동 250-3 ( 상록아파트)</t>
  </si>
  <si>
    <t>혜원유치원 (신상로 12) 잎새반</t>
  </si>
  <si>
    <t>장미유치원 (읍내동 408 )</t>
  </si>
  <si>
    <t>용방마을주공3단지 ( 용운로 80)</t>
  </si>
  <si>
    <t xml:space="preserve">삼성동 382-7번지 가나안3동 </t>
  </si>
  <si>
    <t>동산초등학교(오정동 230 )</t>
  </si>
  <si>
    <t>늘사랑어린이집(동구 동중앙로 93)</t>
  </si>
  <si>
    <t>신동아아파트 (등하원/장미유치원)</t>
  </si>
  <si>
    <t>가양동 159-9 (가양제일교회)</t>
  </si>
  <si>
    <t>성모유치원 햇살반 40분이후 2층</t>
  </si>
  <si>
    <t>천사유치원 (동구청로 206)</t>
  </si>
  <si>
    <t>보건대 유치원 3월6일 등원만</t>
  </si>
  <si>
    <t>엄도영</t>
  </si>
  <si>
    <t>김세아</t>
  </si>
  <si>
    <t>김아린</t>
  </si>
  <si>
    <t>김세은</t>
  </si>
  <si>
    <t>양지유</t>
  </si>
  <si>
    <t>김로빈</t>
  </si>
  <si>
    <t>임온유</t>
  </si>
  <si>
    <t>김규민</t>
  </si>
  <si>
    <t>하원</t>
  </si>
  <si>
    <t>신예준</t>
  </si>
  <si>
    <t>전유찬</t>
  </si>
  <si>
    <t>박하빛</t>
  </si>
  <si>
    <t>김예서</t>
  </si>
  <si>
    <t>임열음</t>
  </si>
  <si>
    <t>정우석</t>
  </si>
  <si>
    <t>3명</t>
  </si>
  <si>
    <t>이하윤</t>
  </si>
  <si>
    <t>한민규</t>
  </si>
  <si>
    <t>배서우</t>
  </si>
  <si>
    <t>정시훈</t>
  </si>
  <si>
    <t>김다현</t>
  </si>
  <si>
    <t>김수연</t>
  </si>
  <si>
    <t>.</t>
  </si>
  <si>
    <t>이한별</t>
  </si>
  <si>
    <t>윤노율</t>
  </si>
  <si>
    <t>신윤섭</t>
  </si>
  <si>
    <t>김은서</t>
  </si>
  <si>
    <t>장재이</t>
  </si>
  <si>
    <t>정시온</t>
  </si>
  <si>
    <t>노하윤</t>
  </si>
  <si>
    <t>김다윤</t>
  </si>
  <si>
    <t>조성현</t>
  </si>
  <si>
    <t>이유원</t>
  </si>
  <si>
    <t>최수민</t>
  </si>
  <si>
    <t>김서하</t>
  </si>
  <si>
    <t>유하연</t>
  </si>
  <si>
    <t>배서한</t>
  </si>
  <si>
    <t>박시완</t>
  </si>
  <si>
    <t>임민우</t>
  </si>
  <si>
    <t>김지윤</t>
  </si>
  <si>
    <t>박시우</t>
  </si>
  <si>
    <t>메이키</t>
  </si>
  <si>
    <t>손수호</t>
  </si>
  <si>
    <t>피주은</t>
  </si>
  <si>
    <t>김승연</t>
  </si>
  <si>
    <t>권민준</t>
  </si>
  <si>
    <t>전하람</t>
  </si>
  <si>
    <t>이채은</t>
  </si>
  <si>
    <t>정이든</t>
  </si>
  <si>
    <t>장우원</t>
  </si>
  <si>
    <t>신윤겸</t>
  </si>
  <si>
    <t>직접</t>
  </si>
  <si>
    <t>이준희</t>
  </si>
  <si>
    <t>전유하</t>
  </si>
  <si>
    <t>풀스</t>
  </si>
  <si>
    <t>등원</t>
  </si>
  <si>
    <t>허루아</t>
  </si>
  <si>
    <t>김민채</t>
  </si>
  <si>
    <t>한지우</t>
  </si>
  <si>
    <t>김지온</t>
  </si>
  <si>
    <t>김유나</t>
  </si>
  <si>
    <t>박건율</t>
  </si>
  <si>
    <t>이서은</t>
  </si>
  <si>
    <t>손아현</t>
  </si>
  <si>
    <t>신도윤</t>
  </si>
  <si>
    <t>박정윤</t>
  </si>
  <si>
    <t xml:space="preserve">하원 </t>
  </si>
  <si>
    <t>최그린</t>
  </si>
  <si>
    <t>한소율</t>
  </si>
  <si>
    <t xml:space="preserve">등원 </t>
  </si>
  <si>
    <t>피주원</t>
  </si>
  <si>
    <t>김하영</t>
  </si>
  <si>
    <t>신하윤</t>
  </si>
  <si>
    <t xml:space="preserve">참사랑어린이집 초록반 (새울로 147-16) 4월부터 </t>
  </si>
  <si>
    <t>가양유치원 (가양1동 336-1) 꿈찬반 -카드소지</t>
  </si>
  <si>
    <t>예은어린이집(가양동 28-10 / 흥룡로65번길 62 )</t>
  </si>
  <si>
    <t>가양1동 336-1 (대전가양유치원 가양초등학교) 알찬반</t>
  </si>
  <si>
    <t>가양유치원 (가양1동 336-1) 가온반 -카드소지</t>
  </si>
  <si>
    <t>동산초등학교 병설유치원 (오정동 230 ) 개나리반</t>
  </si>
  <si>
    <t>용방마을주공3단지 ( 용운로 80) 313동  임열음</t>
  </si>
  <si>
    <t>휴먼시아스마트뷰아파트( 성남동 528) 정문 엄마같이</t>
  </si>
  <si>
    <t>장미유치원 (읍내동 408 / 아리랑로197번길 48 )</t>
  </si>
  <si>
    <t xml:space="preserve">동심유치원( 새울로109번길 26-24 용운동 ) </t>
  </si>
  <si>
    <t>삼정그린코아 (동부로 10번길55 ) 103동 701호</t>
  </si>
  <si>
    <t>가양유치원 (가양1동 336-1) 알찬반 -카드소지</t>
  </si>
  <si>
    <t>송촌동 494-3 (선비마을5단지 아해뜰 어린이집)</t>
  </si>
  <si>
    <t>이스트시티 2단지 202동 3-4라인 정우석(동생)</t>
  </si>
  <si>
    <t>천동위드힐아파트309-1001 (천동 540 ) 309호</t>
  </si>
  <si>
    <t>용방마을주공3단지 ( 용운로 80) 새록새록(꽃들반)</t>
  </si>
  <si>
    <t>천동위드힐아파트309-1001 (천동 540 )</t>
  </si>
  <si>
    <t>김하영/ 박정윤, 정준우, 정은우 / 이서은</t>
  </si>
  <si>
    <t>송촌동 461-1 (선비마을 3단지 312동)</t>
  </si>
  <si>
    <t>동부로 10번길55 삼정그린코아 103동 701호</t>
  </si>
  <si>
    <t>용운로 205번길 68 야긴1빌라  - 박시우</t>
  </si>
  <si>
    <t>용전신동아아파트 (한밭대로1237번길 52)</t>
  </si>
  <si>
    <t>은어송6단지 풍림아이원 (신기로 100) 정문</t>
  </si>
  <si>
    <t>가양동 77-3 (대전보건대학교 부속유치원) 카드</t>
  </si>
  <si>
    <t>굿모닝유치원(대전 중구 어덕마을로 84-12)</t>
  </si>
  <si>
    <t>휴먼시아스마트뷰아파트( 성남동 528) 정문 부</t>
  </si>
  <si>
    <t>용방마을주공3단지 ( 용운로 80) 313동</t>
  </si>
  <si>
    <t>낭월제일오투그란데아파트(산내로 1375 낭월동)</t>
  </si>
  <si>
    <t>늘사랑어린이집/가양로68번길 17(안전로얄아파트)</t>
  </si>
  <si>
    <t>흥룡초등학교 청솔반(010-8880-4977)</t>
  </si>
  <si>
    <t>대전가양유치원 (알찬반6)(가양1동 336-1)</t>
  </si>
  <si>
    <t>선화동 338 (중앙유치원 민들레반(9번) 호출)</t>
  </si>
  <si>
    <t>동산초교로55번길 13(홍도동) 신동아파밀리에 앞</t>
  </si>
  <si>
    <t>용방마을주공3단지 ( 용운로 80) 307동</t>
  </si>
  <si>
    <t>꿈동산아동지역센터 (신안길 23) 동생 한경규</t>
  </si>
  <si>
    <t>신흥SKVIEW아파트 (신흥동 161-33 )</t>
  </si>
  <si>
    <t xml:space="preserve"> 8월 9일 차량, 8월 16일 어머니 직접</t>
  </si>
  <si>
    <t xml:space="preserve">가양동 77-3 (대전보건대학교 부속유치원) </t>
  </si>
  <si>
    <t xml:space="preserve">동산초등학교 병설유치원 (오정동 230 ) </t>
  </si>
  <si>
    <t>우암로 159-31 통큰빌 503호 -스마트에전화</t>
  </si>
  <si>
    <t>휴먼시아스마트뷰아파트( 성남동 528) 정문</t>
  </si>
  <si>
    <t>휴먼시아스마트뷰아파트( 성남동 528) 후문</t>
  </si>
  <si>
    <t xml:space="preserve">성모 유치원 (은하수반) (성남동 499-1) </t>
  </si>
  <si>
    <t>메이킨더 유치원 2층</t>
  </si>
  <si>
    <t xml:space="preserve">성남동 주민센터 </t>
  </si>
  <si>
    <t>메이킨더 유치원</t>
  </si>
  <si>
    <t>4:3000 AM</t>
  </si>
  <si>
    <t>직접 (한밭자이)</t>
  </si>
  <si>
    <t>성모유치원 햇살반</t>
  </si>
  <si>
    <t>3:30</t>
    <phoneticPr fontId="7" type="noConversion"/>
  </si>
  <si>
    <t>김은서(3:00)-&gt;김서하(3:10)-&gt;한민규(3:20)-&gt;김수연 -&gt; 이채은</t>
    <phoneticPr fontId="7" type="noConversion"/>
  </si>
  <si>
    <t>3:40</t>
    <phoneticPr fontId="7" type="noConversion"/>
  </si>
  <si>
    <t>선화서로 85 대전해모로더센트라(피주은)</t>
    <phoneticPr fontId="7" type="noConversion"/>
  </si>
  <si>
    <t>피주원</t>
    <phoneticPr fontId="7" type="noConversion"/>
  </si>
  <si>
    <t>3:20</t>
    <phoneticPr fontId="7" type="noConversion"/>
  </si>
  <si>
    <t>중앙초등학교 (중구 선화로43번길 99)</t>
    <phoneticPr fontId="7" type="noConversion"/>
  </si>
  <si>
    <t>고이든</t>
    <phoneticPr fontId="7" type="noConversion"/>
  </si>
  <si>
    <t>중앙유치원 (중구 선화로43번길 99)</t>
    <phoneticPr fontId="7" type="noConversion"/>
  </si>
  <si>
    <t>서다빈</t>
    <phoneticPr fontId="7" type="noConversion"/>
  </si>
  <si>
    <t>042-255-2274</t>
    <phoneticPr fontId="7" type="noConversion"/>
  </si>
  <si>
    <t>선영유치원 (중구 동서대로1321번길 71)</t>
    <phoneticPr fontId="7" type="noConversion"/>
  </si>
  <si>
    <t>피주은</t>
    <phoneticPr fontId="7" type="noConversion"/>
  </si>
  <si>
    <t>042-222-2772</t>
    <phoneticPr fontId="7" type="noConversion"/>
  </si>
  <si>
    <t>굿모닝유치원(중구 어덕마을로 84-12)</t>
    <phoneticPr fontId="7" type="noConversion"/>
  </si>
  <si>
    <t>6:10</t>
    <phoneticPr fontId="7" type="noConversion"/>
  </si>
  <si>
    <t>해모로아파트</t>
    <phoneticPr fontId="7" type="noConversion"/>
  </si>
  <si>
    <t>해모로아파트 103동</t>
    <phoneticPr fontId="7" type="noConversion"/>
  </si>
  <si>
    <t>010-5346-2807</t>
    <phoneticPr fontId="7" type="noConversion"/>
  </si>
  <si>
    <t>010-34371727</t>
    <phoneticPr fontId="7" type="noConversion"/>
  </si>
  <si>
    <t>김서하</t>
    <phoneticPr fontId="7" type="noConversion"/>
  </si>
  <si>
    <t>042-280-5120</t>
    <phoneticPr fontId="7" type="noConversion"/>
  </si>
  <si>
    <t>신흥유치원 (동구 동대전로46번길 76)</t>
    <phoneticPr fontId="7" type="noConversion"/>
  </si>
  <si>
    <t>왕선준</t>
    <phoneticPr fontId="7" type="noConversion"/>
  </si>
  <si>
    <t>010 6764 8832</t>
  </si>
  <si>
    <t>3:10</t>
    <phoneticPr fontId="7" type="noConversion"/>
  </si>
  <si>
    <t>동구 안샘로 11 리더스시티4블럭 410동 1403호</t>
    <phoneticPr fontId="7" type="noConversion"/>
  </si>
  <si>
    <t>정시온</t>
    <phoneticPr fontId="7" type="noConversion"/>
  </si>
  <si>
    <t>3:15</t>
    <phoneticPr fontId="7" type="noConversion"/>
  </si>
  <si>
    <t>이채은</t>
    <phoneticPr fontId="7" type="noConversion"/>
  </si>
  <si>
    <t>042-285-0574</t>
    <phoneticPr fontId="7" type="noConversion"/>
  </si>
  <si>
    <t>봉곡유치원 (동구 동부로33번길 25)</t>
    <phoneticPr fontId="7" type="noConversion"/>
  </si>
  <si>
    <t>권선율</t>
  </si>
  <si>
    <t>042-283-2320</t>
    <phoneticPr fontId="7" type="noConversion"/>
  </si>
  <si>
    <t>동심유치원 ( 동구 새울로109번길 26-24 )</t>
    <phoneticPr fontId="7" type="noConversion"/>
  </si>
  <si>
    <t>최예원</t>
    <phoneticPr fontId="7" type="noConversion"/>
  </si>
  <si>
    <t>042-670-9541</t>
    <phoneticPr fontId="7" type="noConversion"/>
  </si>
  <si>
    <t>보건대학교 부속유치원 (동구 충정로 21)</t>
    <phoneticPr fontId="7" type="noConversion"/>
  </si>
  <si>
    <t>김규민</t>
    <phoneticPr fontId="7" type="noConversion"/>
  </si>
  <si>
    <t>박시윤</t>
    <phoneticPr fontId="7" type="noConversion"/>
  </si>
  <si>
    <t>042-622-0029</t>
    <phoneticPr fontId="7" type="noConversion"/>
  </si>
  <si>
    <t>3:45</t>
    <phoneticPr fontId="7" type="noConversion"/>
  </si>
  <si>
    <t>햇빛어린이집(동구 계족로382번길 55)</t>
    <phoneticPr fontId="7" type="noConversion"/>
  </si>
  <si>
    <t>010 4876 4021</t>
    <phoneticPr fontId="7" type="noConversion"/>
  </si>
  <si>
    <t>동구 계족로392번길 25-11</t>
    <phoneticPr fontId="7" type="noConversion"/>
  </si>
  <si>
    <t>010 3655 0458</t>
    <phoneticPr fontId="7" type="noConversion"/>
  </si>
  <si>
    <t>6:25</t>
    <phoneticPr fontId="7" type="noConversion"/>
  </si>
  <si>
    <t>신흥skview</t>
    <phoneticPr fontId="7" type="noConversion"/>
  </si>
  <si>
    <t>010-5703-3019</t>
    <phoneticPr fontId="7" type="noConversion"/>
  </si>
  <si>
    <t>6:30</t>
    <phoneticPr fontId="7" type="noConversion"/>
  </si>
  <si>
    <t>이스트시티2단지</t>
    <phoneticPr fontId="7" type="noConversion"/>
  </si>
  <si>
    <t>010 6764 8832</t>
    <phoneticPr fontId="7" type="noConversion"/>
  </si>
  <si>
    <t>6:40</t>
    <phoneticPr fontId="7" type="noConversion"/>
  </si>
  <si>
    <t>리더스시티4블럭 410동 1403호</t>
    <phoneticPr fontId="7" type="noConversion"/>
  </si>
  <si>
    <t>권선율</t>
    <phoneticPr fontId="7" type="noConversion"/>
  </si>
  <si>
    <t>010 9955 4743</t>
    <phoneticPr fontId="7" type="noConversion"/>
  </si>
  <si>
    <t>리더스시티4블럭 404동 1403호</t>
    <phoneticPr fontId="7" type="noConversion"/>
  </si>
  <si>
    <t>010-9241-0812</t>
    <phoneticPr fontId="7" type="noConversion"/>
  </si>
  <si>
    <t>6:45</t>
    <phoneticPr fontId="7" type="noConversion"/>
  </si>
  <si>
    <t>리더스시티 5블럭</t>
    <phoneticPr fontId="7" type="noConversion"/>
  </si>
  <si>
    <t>경이건</t>
    <phoneticPr fontId="7" type="noConversion"/>
  </si>
  <si>
    <t>경이서</t>
    <phoneticPr fontId="7" type="noConversion"/>
  </si>
  <si>
    <t>042-634-5428</t>
    <phoneticPr fontId="7" type="noConversion"/>
  </si>
  <si>
    <t>목원어린이집(동구 가양로123번길 6)</t>
    <phoneticPr fontId="7" type="noConversion"/>
  </si>
  <si>
    <t>우암로 159-31 통큰발라</t>
    <phoneticPr fontId="7" type="noConversion"/>
  </si>
  <si>
    <t>효촌마을 206동</t>
    <phoneticPr fontId="7" type="noConversion"/>
  </si>
  <si>
    <t>010-5768-3009</t>
    <phoneticPr fontId="7" type="noConversion"/>
  </si>
  <si>
    <t>선화선로 85 (해모로더센트라 102동-704호)</t>
    <phoneticPr fontId="7" type="noConversion"/>
  </si>
  <si>
    <t>선화선로 85 (해모로더센트라 103동-1303호)</t>
    <phoneticPr fontId="7" type="noConversion"/>
  </si>
  <si>
    <t>2:50</t>
    <phoneticPr fontId="7" type="noConversion"/>
  </si>
  <si>
    <t>3:00</t>
    <phoneticPr fontId="7" type="noConversion"/>
  </si>
  <si>
    <t>3:05</t>
    <phoneticPr fontId="7" type="noConversion"/>
  </si>
  <si>
    <t>6:20</t>
    <phoneticPr fontId="7" type="noConversion"/>
  </si>
  <si>
    <t>6:25</t>
    <phoneticPr fontId="7" type="noConversion"/>
  </si>
  <si>
    <t>화요일 (등원)</t>
    <phoneticPr fontId="7" type="noConversion"/>
  </si>
  <si>
    <t>수요일 (등원)</t>
    <phoneticPr fontId="7" type="noConversion"/>
  </si>
  <si>
    <t>손하준</t>
    <phoneticPr fontId="7" type="noConversion"/>
  </si>
  <si>
    <t>손하담</t>
    <phoneticPr fontId="7" type="noConversion"/>
  </si>
  <si>
    <t>4:40</t>
    <phoneticPr fontId="7" type="noConversion"/>
  </si>
  <si>
    <t>동구 용전동 170-1</t>
    <phoneticPr fontId="7" type="noConversion"/>
  </si>
  <si>
    <t>010-3032-9981</t>
    <phoneticPr fontId="7" type="noConversion"/>
  </si>
  <si>
    <t>010-7261-6945</t>
    <phoneticPr fontId="7" type="noConversion"/>
  </si>
  <si>
    <t>중앙초등학교 (중구 선화로43번길 99) 돌봄샘</t>
    <phoneticPr fontId="7" type="noConversion"/>
  </si>
  <si>
    <t>010-7738-7577</t>
    <phoneticPr fontId="7" type="noConversion"/>
  </si>
  <si>
    <t>010-3655-0458</t>
    <phoneticPr fontId="7" type="noConversion"/>
  </si>
  <si>
    <t>010-5199-2454</t>
    <phoneticPr fontId="7" type="noConversion"/>
  </si>
  <si>
    <t>신흥skview 108동</t>
    <phoneticPr fontId="7" type="noConversion"/>
  </si>
  <si>
    <t>화요일 (하원)</t>
    <phoneticPr fontId="7" type="noConversion"/>
  </si>
  <si>
    <t>김소율</t>
    <phoneticPr fontId="7" type="noConversion"/>
  </si>
  <si>
    <t>김소은</t>
    <phoneticPr fontId="7" type="noConversion"/>
  </si>
  <si>
    <t>만년초등학교병설유치원</t>
    <phoneticPr fontId="7" type="noConversion"/>
  </si>
  <si>
    <t>042-482-0745</t>
    <phoneticPr fontId="7" type="noConversion"/>
  </si>
  <si>
    <t>010-9901-1869</t>
    <phoneticPr fontId="7" type="noConversion"/>
  </si>
  <si>
    <t>2:55</t>
    <phoneticPr fontId="7" type="noConversion"/>
  </si>
  <si>
    <t>박채은</t>
    <phoneticPr fontId="7" type="noConversion"/>
  </si>
  <si>
    <t>이스트시티1단지</t>
    <phoneticPr fontId="7" type="noConversion"/>
  </si>
  <si>
    <t>010-4113-6791</t>
    <phoneticPr fontId="7" type="noConversion"/>
  </si>
  <si>
    <t>이시아</t>
    <phoneticPr fontId="7" type="noConversion"/>
  </si>
  <si>
    <t>3:00</t>
    <phoneticPr fontId="7" type="noConversion"/>
  </si>
  <si>
    <t>이조아</t>
    <phoneticPr fontId="7" type="noConversion"/>
  </si>
  <si>
    <t>3:10</t>
    <phoneticPr fontId="7" type="noConversion"/>
  </si>
  <si>
    <t>대전상대초등학교 돌봄2반</t>
    <phoneticPr fontId="7" type="noConversion"/>
  </si>
  <si>
    <t xml:space="preserve"> 042-825-8338</t>
    <phoneticPr fontId="7" type="noConversion"/>
  </si>
  <si>
    <t>계룡로88번길 67 유성봉명어린이집 파란하늘1반</t>
    <phoneticPr fontId="7" type="noConversion"/>
  </si>
  <si>
    <t>6:30</t>
    <phoneticPr fontId="7" type="noConversion"/>
  </si>
  <si>
    <t>010-2345-7933</t>
    <phoneticPr fontId="7" type="noConversion"/>
  </si>
  <si>
    <t>계룡로46번길 46 삼영아파트</t>
    <phoneticPr fontId="7" type="noConversion"/>
  </si>
  <si>
    <t>상록수현대아파트 105동</t>
    <phoneticPr fontId="7" type="noConversion"/>
  </si>
  <si>
    <t>오서연</t>
    <phoneticPr fontId="7" type="noConversion"/>
  </si>
  <si>
    <t>오다연</t>
    <phoneticPr fontId="7" type="noConversion"/>
  </si>
  <si>
    <t>오서연</t>
    <phoneticPr fontId="7" type="noConversion"/>
  </si>
  <si>
    <t>010-7411-3470</t>
    <phoneticPr fontId="7" type="noConversion"/>
  </si>
  <si>
    <t>해모로센트라</t>
  </si>
  <si>
    <t>해모로센트라</t>
    <phoneticPr fontId="7" type="noConversion"/>
  </si>
  <si>
    <t>042-634-5428</t>
  </si>
  <si>
    <t>목원어린이집(동구 가양로123번길 6)</t>
  </si>
  <si>
    <t>서다빈</t>
  </si>
  <si>
    <t>김태하</t>
    <phoneticPr fontId="7" type="noConversion"/>
  </si>
  <si>
    <t xml:space="preserve">경이건 </t>
    <phoneticPr fontId="7" type="noConversion"/>
  </si>
  <si>
    <t>서아린</t>
    <phoneticPr fontId="7" type="noConversion"/>
  </si>
  <si>
    <t>최은우</t>
    <phoneticPr fontId="7" type="noConversion"/>
  </si>
  <si>
    <t>꿈나무유치원 (동구 옻밭2길 77 )</t>
    <phoneticPr fontId="7" type="noConversion"/>
  </si>
  <si>
    <t>042-271-1240</t>
    <phoneticPr fontId="7" type="noConversion"/>
  </si>
  <si>
    <t>042-632-3939</t>
    <phoneticPr fontId="7" type="noConversion"/>
  </si>
  <si>
    <t>042-283-1937</t>
    <phoneticPr fontId="7" type="noConversion"/>
  </si>
  <si>
    <t>042-672-5670</t>
    <phoneticPr fontId="7" type="noConversion"/>
  </si>
  <si>
    <t>자양초등학교(동구 계족로 184-55)</t>
    <phoneticPr fontId="7" type="noConversion"/>
  </si>
  <si>
    <t>한경규</t>
    <phoneticPr fontId="7" type="noConversion"/>
  </si>
  <si>
    <t>한민규</t>
    <phoneticPr fontId="7" type="noConversion"/>
  </si>
  <si>
    <t>보건대부속유치원 (동구 충정로 21 )</t>
    <phoneticPr fontId="7" type="noConversion"/>
  </si>
  <si>
    <t>혜민어린이집 (동구 대전로542번길 24 )</t>
    <phoneticPr fontId="7" type="noConversion"/>
  </si>
  <si>
    <t>대전어린이집 (동구 솔랑길 7 ) 로빈 동생</t>
    <phoneticPr fontId="7" type="noConversion"/>
  </si>
  <si>
    <t>4월부터</t>
    <phoneticPr fontId="7" type="noConversion"/>
  </si>
  <si>
    <t>010-2744-3214</t>
    <phoneticPr fontId="7" type="noConversion"/>
  </si>
  <si>
    <t>성남초등학교 꿈반 권은경 (동구 성남로32번길 5 )</t>
    <phoneticPr fontId="7" type="noConversion"/>
  </si>
  <si>
    <t>서하윤</t>
    <phoneticPr fontId="7" type="noConversion"/>
  </si>
  <si>
    <t>서예윤</t>
    <phoneticPr fontId="7" type="noConversion"/>
  </si>
  <si>
    <t>혜원유치원 ( 대덕구 신상로 12 )</t>
  </si>
  <si>
    <t>혜원유치원 ( 대덕구 신상로 12 )</t>
    <phoneticPr fontId="7" type="noConversion"/>
  </si>
  <si>
    <t>042-622-2887</t>
    <phoneticPr fontId="7" type="noConversion"/>
  </si>
  <si>
    <t>최예서</t>
    <phoneticPr fontId="7" type="noConversion"/>
  </si>
  <si>
    <t>장미유치원 (대덕구 아리랑로197번길 48 ) 예원동생</t>
    <phoneticPr fontId="7" type="noConversion"/>
  </si>
  <si>
    <t>03:00</t>
    <phoneticPr fontId="7" type="noConversion"/>
  </si>
  <si>
    <t>03:20</t>
    <phoneticPr fontId="7" type="noConversion"/>
  </si>
  <si>
    <t>03:40</t>
    <phoneticPr fontId="7" type="noConversion"/>
  </si>
  <si>
    <t>02:40</t>
    <phoneticPr fontId="7" type="noConversion"/>
  </si>
  <si>
    <t>03:10</t>
    <phoneticPr fontId="7" type="noConversion"/>
  </si>
  <si>
    <t>03:30</t>
    <phoneticPr fontId="7" type="noConversion"/>
  </si>
  <si>
    <t>중앙초등학교 (중구 선화로43번길 99 ) 지혜반 이혜숙</t>
    <phoneticPr fontId="7" type="noConversion"/>
  </si>
  <si>
    <t>03:05</t>
    <phoneticPr fontId="7" type="noConversion"/>
  </si>
  <si>
    <t>스마트뷰</t>
    <phoneticPr fontId="7" type="noConversion"/>
  </si>
  <si>
    <t>이서친구</t>
    <phoneticPr fontId="7" type="noConversion"/>
  </si>
  <si>
    <t>김은서</t>
    <phoneticPr fontId="7" type="noConversion"/>
  </si>
  <si>
    <t>06:00</t>
    <phoneticPr fontId="7" type="noConversion"/>
  </si>
  <si>
    <t>06:05</t>
    <phoneticPr fontId="7" type="noConversion"/>
  </si>
  <si>
    <t>06:10</t>
    <phoneticPr fontId="7" type="noConversion"/>
  </si>
  <si>
    <t>06:15</t>
    <phoneticPr fontId="7" type="noConversion"/>
  </si>
  <si>
    <t>06:20</t>
    <phoneticPr fontId="7" type="noConversion"/>
  </si>
  <si>
    <t>06:30</t>
    <phoneticPr fontId="7" type="noConversion"/>
  </si>
  <si>
    <t>010-2226-8787</t>
  </si>
  <si>
    <t>권선율</t>
    <phoneticPr fontId="7" type="noConversion"/>
  </si>
  <si>
    <t xml:space="preserve">이시연 </t>
    <phoneticPr fontId="7" type="noConversion"/>
  </si>
  <si>
    <t>김재율</t>
    <phoneticPr fontId="7" type="noConversion"/>
  </si>
  <si>
    <t>김서율</t>
    <phoneticPr fontId="7" type="noConversion"/>
  </si>
  <si>
    <t>오서연</t>
    <phoneticPr fontId="7" type="noConversion"/>
  </si>
  <si>
    <t>오다연</t>
    <phoneticPr fontId="7" type="noConversion"/>
  </si>
  <si>
    <t>고이든</t>
    <phoneticPr fontId="7" type="noConversion"/>
  </si>
  <si>
    <t>전재완</t>
    <phoneticPr fontId="7" type="noConversion"/>
  </si>
  <si>
    <t>중앙중학교 (중구 중촌동 14-1)</t>
    <phoneticPr fontId="7" type="noConversion"/>
  </si>
  <si>
    <t>010-3975-9632</t>
    <phoneticPr fontId="7" type="noConversion"/>
  </si>
  <si>
    <t>03:20</t>
    <phoneticPr fontId="7" type="noConversion"/>
  </si>
  <si>
    <t>03:40</t>
    <phoneticPr fontId="7" type="noConversion"/>
  </si>
  <si>
    <t>03:30</t>
    <phoneticPr fontId="7" type="noConversion"/>
  </si>
  <si>
    <t>03:00</t>
    <phoneticPr fontId="7" type="noConversion"/>
  </si>
  <si>
    <t>꿈동산지역아동센터 ( 동구 신안길 23 )</t>
    <phoneticPr fontId="7" type="noConversion"/>
  </si>
  <si>
    <t>010-2226-8787</t>
    <phoneticPr fontId="7" type="noConversion"/>
  </si>
  <si>
    <t>자양초등학교(동구 계족로 184-55) 돌봄샘</t>
    <phoneticPr fontId="7" type="noConversion"/>
  </si>
  <si>
    <t>동구 국민체육센터 ( 동구 가양로 9 ) 아버지</t>
    <phoneticPr fontId="7" type="noConversion"/>
  </si>
  <si>
    <t>010-9487-3916</t>
    <phoneticPr fontId="7" type="noConversion"/>
  </si>
  <si>
    <t>이가은</t>
  </si>
  <si>
    <t>이연서</t>
  </si>
  <si>
    <t>3:20</t>
    <phoneticPr fontId="7" type="noConversion"/>
  </si>
  <si>
    <t>이도윤</t>
    <phoneticPr fontId="7" type="noConversion"/>
  </si>
  <si>
    <t>이환</t>
    <phoneticPr fontId="7" type="noConversion"/>
  </si>
  <si>
    <t>042-271-1240</t>
    <phoneticPr fontId="7" type="noConversion"/>
  </si>
  <si>
    <t>혜민어린이집 (동구 대전로542번길 24 )</t>
    <phoneticPr fontId="7" type="noConversion"/>
  </si>
  <si>
    <t>042-672-5585</t>
    <phoneticPr fontId="7" type="noConversion"/>
  </si>
  <si>
    <t>042-221-3366</t>
    <phoneticPr fontId="7" type="noConversion"/>
  </si>
  <si>
    <t>삼문사유치원 ( 중구 보문로113번길 26-5 )</t>
    <phoneticPr fontId="7" type="noConversion"/>
  </si>
  <si>
    <t>042-252-9614</t>
    <phoneticPr fontId="7" type="noConversion"/>
  </si>
  <si>
    <t>소화유치원 ( 중구 대종로 471 )</t>
    <phoneticPr fontId="7" type="noConversion"/>
  </si>
  <si>
    <t>리더스시티4블럭</t>
  </si>
  <si>
    <t>6:20</t>
    <phoneticPr fontId="7" type="noConversion"/>
  </si>
  <si>
    <t>6:40</t>
    <phoneticPr fontId="7" type="noConversion"/>
  </si>
  <si>
    <t>05:05</t>
    <phoneticPr fontId="7" type="noConversion"/>
  </si>
  <si>
    <t>06:10</t>
  </si>
  <si>
    <t>가양로68번길 17(안전로얄아파트)</t>
    <phoneticPr fontId="7" type="noConversion"/>
  </si>
  <si>
    <t>010-3437-1727</t>
    <phoneticPr fontId="7" type="noConversion"/>
  </si>
  <si>
    <t>동구 계족로 368번길 86</t>
    <phoneticPr fontId="7" type="noConversion"/>
  </si>
  <si>
    <t>010 8458 0153</t>
    <phoneticPr fontId="7" type="noConversion"/>
  </si>
  <si>
    <t>010-8458-0153</t>
    <phoneticPr fontId="7" type="noConversion"/>
  </si>
  <si>
    <t>010-5199-2454</t>
    <phoneticPr fontId="7" type="noConversion"/>
  </si>
  <si>
    <t>효촌마을 206동 (동구 계족로368번길 11 )</t>
    <phoneticPr fontId="7" type="noConversion"/>
  </si>
  <si>
    <t>동구 계족로392번길 25-11</t>
    <phoneticPr fontId="7" type="noConversion"/>
  </si>
  <si>
    <t>010-4876-4021</t>
    <phoneticPr fontId="7" type="noConversion"/>
  </si>
  <si>
    <t>신흥SK뷰 112동 1503호 ( 충무로 255)</t>
    <phoneticPr fontId="7" type="noConversion"/>
  </si>
  <si>
    <t>신흥SK뷰 112동 701호 ( 충무로 255)</t>
    <phoneticPr fontId="7" type="noConversion"/>
  </si>
  <si>
    <t>스마트뷰 110동 701호 (성남로 15)</t>
    <phoneticPr fontId="7" type="noConversion"/>
  </si>
  <si>
    <t>해모로 103동 1303호 (대전성지장로교회)</t>
    <phoneticPr fontId="7" type="noConversion"/>
  </si>
  <si>
    <t>용전동 42-11</t>
    <phoneticPr fontId="7" type="noConversion"/>
  </si>
  <si>
    <t>대전로542번길 10</t>
    <phoneticPr fontId="7" type="noConversion"/>
  </si>
  <si>
    <t>6:35</t>
    <phoneticPr fontId="7" type="noConversion"/>
  </si>
  <si>
    <t>3:35</t>
    <phoneticPr fontId="7" type="noConversion"/>
  </si>
  <si>
    <t>3:10</t>
    <phoneticPr fontId="7" type="noConversion"/>
  </si>
  <si>
    <t>02:45</t>
    <phoneticPr fontId="7" type="noConversion"/>
  </si>
  <si>
    <t>해모로센트라 102동 1401호 (선화서로 85)</t>
    <phoneticPr fontId="7" type="noConversion"/>
  </si>
  <si>
    <t>해모로센트라 104동 505호 (선화서로 85)</t>
    <phoneticPr fontId="7" type="noConversion"/>
  </si>
  <si>
    <t xml:space="preserve">더샵리슈빌 106동 303호 ( 선화서로 115)  </t>
    <phoneticPr fontId="7" type="noConversion"/>
  </si>
  <si>
    <t>03:45</t>
    <phoneticPr fontId="7" type="noConversion"/>
  </si>
  <si>
    <t>메이킨더 유치원 ( 대덕구 한밭대로1159번길 20 )</t>
    <phoneticPr fontId="7" type="noConversion"/>
  </si>
  <si>
    <t>042-635-4828</t>
    <phoneticPr fontId="7" type="noConversion"/>
  </si>
  <si>
    <t>042-253-2285</t>
    <phoneticPr fontId="7" type="noConversion"/>
  </si>
  <si>
    <t>010-7411-3470</t>
    <phoneticPr fontId="7" type="noConversion"/>
  </si>
  <si>
    <t>010-9428-8187</t>
    <phoneticPr fontId="7" type="noConversion"/>
  </si>
  <si>
    <t>삼성어린이집 (중구 선화로82번길 17 )</t>
    <phoneticPr fontId="7" type="noConversion"/>
  </si>
  <si>
    <t>010-3032-9981</t>
  </si>
  <si>
    <t>010-3032-9981</t>
    <phoneticPr fontId="7" type="noConversion"/>
  </si>
  <si>
    <t>동구 용전동 170-1</t>
  </si>
  <si>
    <t>동구 용전동 170-1</t>
    <phoneticPr fontId="7" type="noConversion"/>
  </si>
  <si>
    <t>손하준</t>
    <phoneticPr fontId="7" type="noConversion"/>
  </si>
  <si>
    <t>손하담</t>
    <phoneticPr fontId="7" type="noConversion"/>
  </si>
  <si>
    <t>손하희</t>
    <phoneticPr fontId="7" type="noConversion"/>
  </si>
  <si>
    <t>06:10</t>
    <phoneticPr fontId="7" type="noConversion"/>
  </si>
  <si>
    <t>자양초등학교(동구 계족로 184-55) 돌봄샘</t>
    <phoneticPr fontId="7" type="noConversion"/>
  </si>
  <si>
    <t>010-5346-2807</t>
    <phoneticPr fontId="7" type="noConversion"/>
  </si>
  <si>
    <t>010-8408-9632</t>
    <phoneticPr fontId="7" type="noConversion"/>
  </si>
  <si>
    <t>삼부3단지아파트 35동 15호( 태평로 65)</t>
    <phoneticPr fontId="7" type="noConversion"/>
  </si>
  <si>
    <t>06:30</t>
    <phoneticPr fontId="7" type="noConversion"/>
  </si>
  <si>
    <t xml:space="preserve">더샵리슈빌 106동 2301호 ( 선화서로 115)  </t>
    <phoneticPr fontId="7" type="noConversion"/>
  </si>
  <si>
    <t>리더스시티4단지 404동 1604호(안샘로 11)</t>
    <phoneticPr fontId="7" type="noConversion"/>
  </si>
  <si>
    <t>센트럴자이113동 1302호 (충무로107번길 100 )</t>
  </si>
  <si>
    <t>센트럴자이113동 1302호 (충무로107번길 100 )</t>
    <phoneticPr fontId="7" type="noConversion"/>
  </si>
  <si>
    <t>010-8569-2708</t>
  </si>
  <si>
    <t>010-6735-4659</t>
  </si>
  <si>
    <t>010-5754-1436</t>
  </si>
  <si>
    <t>010-5768-3009</t>
    <phoneticPr fontId="7" type="noConversion"/>
  </si>
  <si>
    <t>3월11일 직접등하원 3월16(월) 이동</t>
  </si>
  <si>
    <t>3월11일 직접등하원 3월16(월) 이동</t>
    <phoneticPr fontId="7" type="noConversion"/>
  </si>
  <si>
    <t>김태영</t>
    <phoneticPr fontId="7" type="noConversion"/>
  </si>
  <si>
    <t>010-4501-6155</t>
    <phoneticPr fontId="7" type="noConversion"/>
  </si>
  <si>
    <t>임시</t>
    <phoneticPr fontId="7" type="noConversion"/>
  </si>
  <si>
    <t>03:15</t>
    <phoneticPr fontId="7" type="noConversion"/>
  </si>
  <si>
    <t>010 4736 7036</t>
    <phoneticPr fontId="7" type="noConversion"/>
  </si>
  <si>
    <t>최예원</t>
  </si>
  <si>
    <t>010 4876 4021</t>
  </si>
  <si>
    <t>동구 계족로392번길 25-11</t>
  </si>
  <si>
    <t>전하준</t>
  </si>
  <si>
    <t>042-522-8874</t>
  </si>
  <si>
    <t>산새소리유치원 ( 서구 갈마로183번길 41)</t>
  </si>
  <si>
    <t>010-3942-1222</t>
  </si>
  <si>
    <t>김시온</t>
  </si>
  <si>
    <t>김시온</t>
    <phoneticPr fontId="7" type="noConversion"/>
  </si>
  <si>
    <t>042-520-5257</t>
    <phoneticPr fontId="7" type="noConversion"/>
  </si>
  <si>
    <t>010-7177-0454</t>
  </si>
  <si>
    <t>이채원</t>
  </si>
  <si>
    <t>이채원</t>
    <phoneticPr fontId="7" type="noConversion"/>
  </si>
  <si>
    <t>010-9429-0841</t>
    <phoneticPr fontId="7" type="noConversion"/>
  </si>
  <si>
    <t>대아아파트 105동 101호 (서구 배재로 185)</t>
  </si>
  <si>
    <t>010-7459-8787</t>
  </si>
  <si>
    <t>이시아</t>
  </si>
  <si>
    <t>03:25</t>
    <phoneticPr fontId="7" type="noConversion"/>
  </si>
  <si>
    <t>대전호수초등학교 맞은편 GS편의점(도안동로 182-20)</t>
    <phoneticPr fontId="7" type="noConversion"/>
  </si>
  <si>
    <t>대전상대초등학교 돌봄2반 (월드컵대로 322 )</t>
  </si>
  <si>
    <t>트리풀유치원 ( 유성구 상대남로 26)</t>
    <phoneticPr fontId="7" type="noConversion"/>
  </si>
  <si>
    <t>042-823-5355</t>
    <phoneticPr fontId="7" type="noConversion"/>
  </si>
  <si>
    <t>010-2345-7933</t>
  </si>
  <si>
    <t>계룡로46번길 46 삼영아파트</t>
  </si>
  <si>
    <t xml:space="preserve">은성쉐르빌 401호  (도솔로327번길 49) </t>
    <phoneticPr fontId="7" type="noConversion"/>
  </si>
  <si>
    <t>06:25</t>
    <phoneticPr fontId="7" type="noConversion"/>
  </si>
  <si>
    <t>03:35</t>
    <phoneticPr fontId="7" type="noConversion"/>
  </si>
  <si>
    <t>임서아</t>
    <phoneticPr fontId="7" type="noConversion"/>
  </si>
  <si>
    <t>트리풀시티 레이크포레 308동 1304호 (도안동로 234)</t>
    <phoneticPr fontId="7" type="noConversion"/>
  </si>
  <si>
    <t>03:40</t>
  </si>
  <si>
    <t>이가은</t>
    <phoneticPr fontId="7" type="noConversion"/>
  </si>
  <si>
    <t>042-283-2320</t>
    <phoneticPr fontId="7" type="noConversion"/>
  </si>
  <si>
    <t>동심유치원 (동구 새울로109번길 26-24)</t>
    <phoneticPr fontId="7" type="noConversion"/>
  </si>
  <si>
    <t>03:10</t>
    <phoneticPr fontId="7" type="noConversion"/>
  </si>
  <si>
    <t>05:05</t>
  </si>
  <si>
    <t>꿈동산지역아동센터 ( 동구 신안길 23 )</t>
  </si>
  <si>
    <t>신흥SK뷰 107동 1604호 ( 충무로 255)</t>
    <phoneticPr fontId="7" type="noConversion"/>
  </si>
  <si>
    <t>06:10</t>
    <phoneticPr fontId="7" type="noConversion"/>
  </si>
  <si>
    <t>리더스시티4블럭 408동 603호( 안샘로 11)</t>
    <phoneticPr fontId="7" type="noConversion"/>
  </si>
  <si>
    <t>010-3023-1387</t>
    <phoneticPr fontId="7" type="noConversion"/>
  </si>
  <si>
    <t>010-4548-1363</t>
    <phoneticPr fontId="7" type="noConversion"/>
  </si>
  <si>
    <t>06:20</t>
    <phoneticPr fontId="7" type="noConversion"/>
  </si>
  <si>
    <t>센트럴자이113동 1302호 (충무로107번길 100 ) 후문</t>
    <phoneticPr fontId="7" type="noConversion"/>
  </si>
  <si>
    <t>042-634-5428</t>
    <phoneticPr fontId="7" type="noConversion"/>
  </si>
  <si>
    <t>목원어린이집(동구 가양로123번길 6) 246-5428</t>
    <phoneticPr fontId="7" type="noConversion"/>
  </si>
  <si>
    <t>12일직접 등하원</t>
    <phoneticPr fontId="7" type="noConversion"/>
  </si>
  <si>
    <t>배재대학교 부속유치원(서구 배재로 155-40) 13믿음반</t>
    <phoneticPr fontId="7" type="noConversion"/>
  </si>
  <si>
    <t>010-6811-6723</t>
    <phoneticPr fontId="7" type="noConversion"/>
  </si>
  <si>
    <t>4월부터 차량이용</t>
    <phoneticPr fontId="7" type="noConversion"/>
  </si>
  <si>
    <t>3월23일부터차량</t>
    <phoneticPr fontId="7" type="noConversion"/>
  </si>
  <si>
    <t>당분간 어머님</t>
    <phoneticPr fontId="7" type="noConversion"/>
  </si>
  <si>
    <t>대선하우스빌 (동구 대전로542번길 10 )</t>
    <phoneticPr fontId="7" type="noConversion"/>
  </si>
  <si>
    <t>3월23일부터</t>
    <phoneticPr fontId="7" type="noConversion"/>
  </si>
  <si>
    <t>기저기 수시확인</t>
    <phoneticPr fontId="7" type="noConversion"/>
  </si>
  <si>
    <t>이다온</t>
  </si>
  <si>
    <t>010-7680-5569</t>
  </si>
  <si>
    <t>리더스시티4블럭 403동 701호( 안샘로 11)</t>
  </si>
  <si>
    <t>이환</t>
  </si>
  <si>
    <t>대선하우스빌 (동구 대전로542번길 10 )</t>
  </si>
  <si>
    <t>하원만</t>
    <phoneticPr fontId="7" type="noConversion"/>
  </si>
  <si>
    <t>해모로센트라 104동 505호 (선화서로 85) 동생</t>
    <phoneticPr fontId="7" type="noConversion"/>
  </si>
  <si>
    <t>오다연</t>
  </si>
  <si>
    <t>김예나</t>
    <phoneticPr fontId="7" type="noConversion"/>
  </si>
  <si>
    <t>굿모닝유치원 (어덕마을로 84-12)  김예나</t>
    <phoneticPr fontId="7" type="noConversion"/>
  </si>
  <si>
    <t>010-7181-0220</t>
    <phoneticPr fontId="7" type="noConversion"/>
  </si>
  <si>
    <t>해모로센트라 105동 104호 (선화서로 85)</t>
    <phoneticPr fontId="7" type="noConversion"/>
  </si>
  <si>
    <t>010-3878-1399</t>
    <phoneticPr fontId="7" type="noConversion"/>
  </si>
  <si>
    <t>010-9955-4743</t>
    <phoneticPr fontId="7" type="noConversion"/>
  </si>
  <si>
    <t>혜원어린이집 (동구 가양로123번길 6) 246-5428</t>
    <phoneticPr fontId="7" type="noConversion"/>
  </si>
  <si>
    <t>03:20</t>
  </si>
  <si>
    <t xml:space="preserve">김예나 </t>
    <phoneticPr fontId="7" type="noConversion"/>
  </si>
  <si>
    <t>06:15</t>
  </si>
  <si>
    <t>06:15</t>
    <phoneticPr fontId="7" type="noConversion"/>
  </si>
  <si>
    <t>하원만</t>
    <phoneticPr fontId="7" type="noConversion"/>
  </si>
  <si>
    <t>최선호</t>
    <phoneticPr fontId="7" type="noConversion"/>
  </si>
  <si>
    <t>042-252-9614</t>
  </si>
  <si>
    <t>03:35</t>
  </si>
  <si>
    <t>소화유치원 ( 중구 대종로 471 )</t>
  </si>
  <si>
    <t>최은우</t>
  </si>
  <si>
    <t>03:30</t>
  </si>
  <si>
    <t>꿈나무유치원 (동구 옻밭2길 77 )</t>
  </si>
  <si>
    <t>최선율</t>
  </si>
  <si>
    <t>최선율</t>
    <phoneticPr fontId="7" type="noConversion"/>
  </si>
  <si>
    <t>선화초등학교 (선화로 159 )</t>
    <phoneticPr fontId="7" type="noConversion"/>
  </si>
  <si>
    <t>대전하늘채스카이앤2차 205동 4805호</t>
    <phoneticPr fontId="7" type="noConversion"/>
  </si>
  <si>
    <t>대종로594번길 52</t>
    <phoneticPr fontId="7" type="noConversion"/>
  </si>
  <si>
    <t>010-6656-7388</t>
  </si>
  <si>
    <t>010-6656-7388</t>
    <phoneticPr fontId="7" type="noConversion"/>
  </si>
  <si>
    <t>03:35</t>
    <phoneticPr fontId="7" type="noConversion"/>
  </si>
  <si>
    <t>03:50</t>
    <phoneticPr fontId="7" type="noConversion"/>
  </si>
  <si>
    <t>천동 초등학교</t>
    <phoneticPr fontId="7" type="noConversion"/>
  </si>
  <si>
    <t>오서연</t>
  </si>
  <si>
    <t>010-7411-3470</t>
  </si>
  <si>
    <t>해모로센트라 104동 505호 (선화서로 85)</t>
  </si>
  <si>
    <t>손하준</t>
  </si>
  <si>
    <t>손하담</t>
  </si>
  <si>
    <t>손하희</t>
  </si>
  <si>
    <t>박환희</t>
    <phoneticPr fontId="7" type="noConversion"/>
  </si>
  <si>
    <t>042-866-0266</t>
  </si>
  <si>
    <t>대덕배학교부속유치원 ( 가정북로 68)</t>
    <phoneticPr fontId="7" type="noConversion"/>
  </si>
  <si>
    <t>010-4280-4740</t>
    <phoneticPr fontId="7" type="noConversion"/>
  </si>
  <si>
    <t>가정로 306-6 도룡SK뷰 102-601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</si>
</sst>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000000"/>
      <name val="맑은 고딕 Semilight"/>
      <family val="3"/>
      <charset val="129"/>
    </font>
    <font>
      <b/>
      <sz val="15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0F0F3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justify" vertical="center" wrapText="1"/>
    </xf>
    <xf numFmtId="0" fontId="3" fillId="0" borderId="0" xfId="0" applyFo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2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2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20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20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>
      <alignment vertical="center"/>
    </xf>
    <xf numFmtId="20" fontId="5" fillId="0" borderId="3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20" fontId="5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justify" vertical="center" wrapText="1"/>
    </xf>
    <xf numFmtId="0" fontId="3" fillId="6" borderId="0" xfId="0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0" borderId="0" xfId="1" applyFont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0" fontId="3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/>
    </xf>
    <xf numFmtId="0" fontId="5" fillId="0" borderId="3" xfId="1" applyFont="1" applyBorder="1">
      <alignment vertical="center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justify" vertical="center" wrapText="1"/>
    </xf>
    <xf numFmtId="0" fontId="3" fillId="6" borderId="8" xfId="1" applyFont="1" applyFill="1" applyBorder="1">
      <alignment vertical="center"/>
    </xf>
    <xf numFmtId="0" fontId="5" fillId="4" borderId="3" xfId="1" applyFont="1" applyFill="1" applyBorder="1" applyAlignment="1">
      <alignment horizontal="center" vertical="center" wrapText="1"/>
    </xf>
    <xf numFmtId="49" fontId="5" fillId="4" borderId="3" xfId="1" applyNumberFormat="1" applyFont="1" applyFill="1" applyBorder="1" applyAlignment="1">
      <alignment horizontal="center" vertical="center"/>
    </xf>
    <xf numFmtId="0" fontId="5" fillId="4" borderId="3" xfId="1" applyFont="1" applyFill="1" applyBorder="1">
      <alignment vertical="center"/>
    </xf>
    <xf numFmtId="0" fontId="5" fillId="4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14" fontId="5" fillId="2" borderId="9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justify" vertical="center" wrapText="1"/>
    </xf>
    <xf numFmtId="0" fontId="9" fillId="4" borderId="3" xfId="1" applyFont="1" applyFill="1" applyBorder="1" applyAlignment="1">
      <alignment horizontal="center" vertical="center" wrapText="1"/>
    </xf>
    <xf numFmtId="49" fontId="9" fillId="4" borderId="3" xfId="1" applyNumberFormat="1" applyFont="1" applyFill="1" applyBorder="1" applyAlignment="1">
      <alignment horizontal="center" vertical="center"/>
    </xf>
    <xf numFmtId="0" fontId="9" fillId="4" borderId="3" xfId="1" applyFont="1" applyFill="1" applyBorder="1">
      <alignment vertical="center"/>
    </xf>
    <xf numFmtId="0" fontId="9" fillId="4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1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justify" vertical="center" wrapText="1"/>
    </xf>
    <xf numFmtId="49" fontId="3" fillId="0" borderId="0" xfId="1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 wrapText="1"/>
    </xf>
    <xf numFmtId="49" fontId="3" fillId="8" borderId="3" xfId="1" applyNumberFormat="1" applyFont="1" applyFill="1" applyBorder="1" applyAlignment="1">
      <alignment horizontal="center" vertical="center"/>
    </xf>
    <xf numFmtId="0" fontId="3" fillId="8" borderId="3" xfId="1" applyFont="1" applyFill="1" applyBorder="1">
      <alignment vertical="center"/>
    </xf>
    <xf numFmtId="49" fontId="3" fillId="8" borderId="3" xfId="1" applyNumberFormat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Fill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49" fontId="8" fillId="0" borderId="12" xfId="0" applyNumberFormat="1" applyFont="1" applyBorder="1">
      <alignment vertical="center"/>
    </xf>
    <xf numFmtId="0" fontId="8" fillId="0" borderId="13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9" borderId="11" xfId="0" applyFont="1" applyFill="1" applyBorder="1">
      <alignment vertical="center"/>
    </xf>
    <xf numFmtId="0" fontId="8" fillId="9" borderId="12" xfId="0" applyFont="1" applyFill="1" applyBorder="1">
      <alignment vertical="center"/>
    </xf>
    <xf numFmtId="49" fontId="8" fillId="9" borderId="12" xfId="0" applyNumberFormat="1" applyFont="1" applyFill="1" applyBorder="1">
      <alignment vertical="center"/>
    </xf>
    <xf numFmtId="0" fontId="8" fillId="9" borderId="13" xfId="0" applyFont="1" applyFill="1" applyBorder="1">
      <alignment vertical="center"/>
    </xf>
    <xf numFmtId="0" fontId="0" fillId="0" borderId="14" xfId="0" applyBorder="1">
      <alignment vertical="center"/>
    </xf>
    <xf numFmtId="0" fontId="8" fillId="0" borderId="15" xfId="0" applyFont="1" applyBorder="1">
      <alignment vertical="center"/>
    </xf>
    <xf numFmtId="49" fontId="8" fillId="0" borderId="15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0" fillId="0" borderId="20" xfId="0" applyBorder="1">
      <alignment vertical="center"/>
    </xf>
    <xf numFmtId="49" fontId="8" fillId="0" borderId="20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0" fillId="0" borderId="23" xfId="0" applyBorder="1">
      <alignment vertical="center"/>
    </xf>
    <xf numFmtId="49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9" xfId="0" applyFont="1" applyBorder="1">
      <alignment vertical="center"/>
    </xf>
    <xf numFmtId="49" fontId="8" fillId="0" borderId="30" xfId="0" applyNumberFormat="1" applyFont="1" applyBorder="1">
      <alignment vertical="center"/>
    </xf>
    <xf numFmtId="0" fontId="8" fillId="0" borderId="31" xfId="0" applyFont="1" applyBorder="1">
      <alignment vertical="center"/>
    </xf>
    <xf numFmtId="49" fontId="8" fillId="0" borderId="32" xfId="0" applyNumberFormat="1" applyFont="1" applyBorder="1">
      <alignment vertical="center"/>
    </xf>
    <xf numFmtId="0" fontId="0" fillId="0" borderId="18" xfId="0" applyBorder="1">
      <alignment vertical="center"/>
    </xf>
    <xf numFmtId="0" fontId="8" fillId="0" borderId="20" xfId="0" applyFont="1" applyBorder="1">
      <alignment vertical="center"/>
    </xf>
    <xf numFmtId="0" fontId="0" fillId="0" borderId="30" xfId="0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49" fontId="0" fillId="0" borderId="12" xfId="0" applyNumberFormat="1" applyBorder="1">
      <alignment vertical="center"/>
    </xf>
    <xf numFmtId="49" fontId="0" fillId="0" borderId="20" xfId="0" applyNumberFormat="1" applyBorder="1">
      <alignment vertical="center"/>
    </xf>
    <xf numFmtId="0" fontId="8" fillId="10" borderId="12" xfId="0" applyFont="1" applyFill="1" applyBorder="1">
      <alignment vertical="center"/>
    </xf>
    <xf numFmtId="49" fontId="8" fillId="10" borderId="12" xfId="0" applyNumberFormat="1" applyFont="1" applyFill="1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8" fillId="10" borderId="17" xfId="0" applyFont="1" applyFill="1" applyBorder="1">
      <alignment vertical="center"/>
    </xf>
    <xf numFmtId="0" fontId="8" fillId="10" borderId="18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17" xfId="0" applyFont="1" applyFill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18" xfId="0" applyFont="1" applyFill="1" applyBorder="1">
      <alignment vertical="center"/>
    </xf>
    <xf numFmtId="0" fontId="8" fillId="0" borderId="21" xfId="0" applyFont="1" applyFill="1" applyBorder="1">
      <alignment vertical="center"/>
    </xf>
    <xf numFmtId="0" fontId="8" fillId="0" borderId="19" xfId="0" applyFont="1" applyFill="1" applyBorder="1">
      <alignment vertical="center"/>
    </xf>
    <xf numFmtId="0" fontId="0" fillId="0" borderId="0" xfId="0" applyFill="1">
      <alignment vertical="center"/>
    </xf>
    <xf numFmtId="0" fontId="8" fillId="4" borderId="17" xfId="0" applyFont="1" applyFill="1" applyBorder="1">
      <alignment vertical="center"/>
    </xf>
    <xf numFmtId="49" fontId="0" fillId="4" borderId="12" xfId="0" applyNumberFormat="1" applyFill="1" applyBorder="1">
      <alignment vertical="center"/>
    </xf>
    <xf numFmtId="49" fontId="8" fillId="4" borderId="12" xfId="0" applyNumberFormat="1" applyFont="1" applyFill="1" applyBorder="1">
      <alignment vertical="center"/>
    </xf>
    <xf numFmtId="0" fontId="8" fillId="4" borderId="18" xfId="0" applyFont="1" applyFill="1" applyBorder="1">
      <alignment vertical="center"/>
    </xf>
    <xf numFmtId="0" fontId="8" fillId="4" borderId="19" xfId="0" applyFont="1" applyFill="1" applyBorder="1">
      <alignment vertical="center"/>
    </xf>
    <xf numFmtId="49" fontId="0" fillId="4" borderId="20" xfId="0" applyNumberFormat="1" applyFill="1" applyBorder="1">
      <alignment vertical="center"/>
    </xf>
    <xf numFmtId="49" fontId="8" fillId="4" borderId="20" xfId="0" applyNumberFormat="1" applyFont="1" applyFill="1" applyBorder="1">
      <alignment vertical="center"/>
    </xf>
    <xf numFmtId="0" fontId="8" fillId="4" borderId="21" xfId="0" applyFont="1" applyFill="1" applyBorder="1">
      <alignment vertical="center"/>
    </xf>
    <xf numFmtId="0" fontId="8" fillId="4" borderId="12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8" fillId="0" borderId="12" xfId="0" applyFont="1" applyFill="1" applyBorder="1">
      <alignment vertical="center"/>
    </xf>
    <xf numFmtId="49" fontId="8" fillId="0" borderId="12" xfId="0" applyNumberFormat="1" applyFont="1" applyFill="1" applyBorder="1">
      <alignment vertical="center"/>
    </xf>
    <xf numFmtId="0" fontId="8" fillId="0" borderId="0" xfId="0" applyFont="1" applyBorder="1">
      <alignment vertical="center"/>
    </xf>
    <xf numFmtId="49" fontId="8" fillId="0" borderId="0" xfId="0" applyNumberFormat="1" applyFont="1" applyBorder="1">
      <alignment vertical="center"/>
    </xf>
    <xf numFmtId="0" fontId="0" fillId="0" borderId="17" xfId="0" applyBorder="1">
      <alignment vertical="center"/>
    </xf>
    <xf numFmtId="0" fontId="8" fillId="0" borderId="0" xfId="0" applyFont="1" applyFill="1" applyBorder="1">
      <alignment vertical="center"/>
    </xf>
    <xf numFmtId="0" fontId="8" fillId="14" borderId="19" xfId="0" applyFont="1" applyFill="1" applyBorder="1">
      <alignment vertical="center"/>
    </xf>
    <xf numFmtId="0" fontId="8" fillId="14" borderId="20" xfId="0" applyFont="1" applyFill="1" applyBorder="1">
      <alignment vertical="center"/>
    </xf>
    <xf numFmtId="49" fontId="8" fillId="14" borderId="20" xfId="0" applyNumberFormat="1" applyFont="1" applyFill="1" applyBorder="1">
      <alignment vertical="center"/>
    </xf>
    <xf numFmtId="0" fontId="8" fillId="14" borderId="21" xfId="0" applyFont="1" applyFill="1" applyBorder="1">
      <alignment vertical="center"/>
    </xf>
    <xf numFmtId="0" fontId="8" fillId="11" borderId="17" xfId="0" applyFont="1" applyFill="1" applyBorder="1">
      <alignment vertical="center"/>
    </xf>
    <xf numFmtId="0" fontId="8" fillId="11" borderId="12" xfId="0" applyFont="1" applyFill="1" applyBorder="1">
      <alignment vertical="center"/>
    </xf>
    <xf numFmtId="49" fontId="8" fillId="11" borderId="12" xfId="0" applyNumberFormat="1" applyFont="1" applyFill="1" applyBorder="1">
      <alignment vertical="center"/>
    </xf>
    <xf numFmtId="0" fontId="8" fillId="11" borderId="18" xfId="0" applyFont="1" applyFill="1" applyBorder="1">
      <alignment vertical="center"/>
    </xf>
    <xf numFmtId="0" fontId="8" fillId="15" borderId="17" xfId="0" applyFont="1" applyFill="1" applyBorder="1">
      <alignment vertical="center"/>
    </xf>
    <xf numFmtId="0" fontId="8" fillId="15" borderId="12" xfId="0" applyFont="1" applyFill="1" applyBorder="1">
      <alignment vertical="center"/>
    </xf>
    <xf numFmtId="49" fontId="8" fillId="15" borderId="12" xfId="0" applyNumberFormat="1" applyFont="1" applyFill="1" applyBorder="1">
      <alignment vertical="center"/>
    </xf>
    <xf numFmtId="0" fontId="8" fillId="15" borderId="18" xfId="0" applyFont="1" applyFill="1" applyBorder="1">
      <alignment vertical="center"/>
    </xf>
    <xf numFmtId="0" fontId="8" fillId="15" borderId="37" xfId="0" applyFont="1" applyFill="1" applyBorder="1">
      <alignment vertical="center"/>
    </xf>
    <xf numFmtId="0" fontId="8" fillId="15" borderId="30" xfId="0" applyFont="1" applyFill="1" applyBorder="1">
      <alignment vertical="center"/>
    </xf>
    <xf numFmtId="49" fontId="8" fillId="15" borderId="30" xfId="0" applyNumberFormat="1" applyFont="1" applyFill="1" applyBorder="1">
      <alignment vertical="center"/>
    </xf>
    <xf numFmtId="0" fontId="8" fillId="15" borderId="3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49" fontId="8" fillId="0" borderId="20" xfId="0" applyNumberFormat="1" applyFont="1" applyFill="1" applyBorder="1">
      <alignment vertical="center"/>
    </xf>
    <xf numFmtId="0" fontId="8" fillId="0" borderId="39" xfId="0" applyFont="1" applyBorder="1">
      <alignment vertical="center"/>
    </xf>
    <xf numFmtId="0" fontId="8" fillId="0" borderId="40" xfId="0" applyFont="1" applyBorder="1">
      <alignment vertical="center"/>
    </xf>
    <xf numFmtId="49" fontId="8" fillId="0" borderId="40" xfId="0" applyNumberFormat="1" applyFont="1" applyBorder="1">
      <alignment vertical="center"/>
    </xf>
    <xf numFmtId="0" fontId="8" fillId="0" borderId="41" xfId="0" applyFont="1" applyBorder="1">
      <alignment vertical="center"/>
    </xf>
    <xf numFmtId="0" fontId="8" fillId="0" borderId="31" xfId="0" applyFont="1" applyFill="1" applyBorder="1">
      <alignment vertical="center"/>
    </xf>
    <xf numFmtId="49" fontId="8" fillId="0" borderId="32" xfId="0" applyNumberFormat="1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42" xfId="0" applyFont="1" applyBorder="1">
      <alignment vertical="center"/>
    </xf>
    <xf numFmtId="0" fontId="8" fillId="0" borderId="42" xfId="0" applyFont="1" applyFill="1" applyBorder="1">
      <alignment vertical="center"/>
    </xf>
    <xf numFmtId="0" fontId="8" fillId="10" borderId="42" xfId="0" applyFont="1" applyFill="1" applyBorder="1">
      <alignment vertical="center"/>
    </xf>
    <xf numFmtId="0" fontId="0" fillId="0" borderId="42" xfId="0" applyBorder="1">
      <alignment vertical="center"/>
    </xf>
    <xf numFmtId="0" fontId="2" fillId="0" borderId="42" xfId="0" applyFont="1" applyBorder="1">
      <alignment vertical="center"/>
    </xf>
    <xf numFmtId="0" fontId="8" fillId="11" borderId="42" xfId="0" applyFont="1" applyFill="1" applyBorder="1">
      <alignment vertical="center"/>
    </xf>
    <xf numFmtId="0" fontId="8" fillId="9" borderId="22" xfId="0" applyFont="1" applyFill="1" applyBorder="1">
      <alignment vertical="center"/>
    </xf>
    <xf numFmtId="0" fontId="8" fillId="9" borderId="23" xfId="0" applyFont="1" applyFill="1" applyBorder="1">
      <alignment vertical="center"/>
    </xf>
    <xf numFmtId="49" fontId="8" fillId="9" borderId="23" xfId="0" applyNumberFormat="1" applyFont="1" applyFill="1" applyBorder="1">
      <alignment vertical="center"/>
    </xf>
    <xf numFmtId="0" fontId="8" fillId="9" borderId="24" xfId="0" applyFont="1" applyFill="1" applyBorder="1">
      <alignment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49" fontId="8" fillId="0" borderId="35" xfId="0" applyNumberFormat="1" applyFont="1" applyBorder="1">
      <alignment vertical="center"/>
    </xf>
    <xf numFmtId="0" fontId="8" fillId="0" borderId="36" xfId="0" applyFont="1" applyBorder="1">
      <alignment vertical="center"/>
    </xf>
    <xf numFmtId="0" fontId="8" fillId="0" borderId="23" xfId="0" applyFont="1" applyFill="1" applyBorder="1">
      <alignment vertical="center"/>
    </xf>
    <xf numFmtId="49" fontId="8" fillId="0" borderId="23" xfId="0" applyNumberFormat="1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8" fillId="0" borderId="30" xfId="0" applyFont="1" applyFill="1" applyBorder="1">
      <alignment vertical="center"/>
    </xf>
    <xf numFmtId="49" fontId="8" fillId="0" borderId="30" xfId="0" applyNumberFormat="1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0" fillId="0" borderId="19" xfId="0" applyBorder="1">
      <alignment vertical="center"/>
    </xf>
    <xf numFmtId="0" fontId="8" fillId="14" borderId="17" xfId="0" applyFont="1" applyFill="1" applyBorder="1">
      <alignment vertical="center"/>
    </xf>
    <xf numFmtId="0" fontId="8" fillId="14" borderId="12" xfId="0" applyFont="1" applyFill="1" applyBorder="1">
      <alignment vertical="center"/>
    </xf>
    <xf numFmtId="49" fontId="8" fillId="14" borderId="12" xfId="0" applyNumberFormat="1" applyFont="1" applyFill="1" applyBorder="1">
      <alignment vertical="center"/>
    </xf>
    <xf numFmtId="0" fontId="8" fillId="14" borderId="18" xfId="0" applyFont="1" applyFill="1" applyBorder="1">
      <alignment vertical="center"/>
    </xf>
    <xf numFmtId="0" fontId="8" fillId="14" borderId="39" xfId="0" applyFont="1" applyFill="1" applyBorder="1">
      <alignment vertical="center"/>
    </xf>
    <xf numFmtId="0" fontId="8" fillId="14" borderId="40" xfId="0" applyFont="1" applyFill="1" applyBorder="1">
      <alignment vertical="center"/>
    </xf>
    <xf numFmtId="49" fontId="8" fillId="14" borderId="40" xfId="0" applyNumberFormat="1" applyFont="1" applyFill="1" applyBorder="1">
      <alignment vertical="center"/>
    </xf>
    <xf numFmtId="0" fontId="8" fillId="14" borderId="41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3" fillId="7" borderId="9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2" borderId="9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4" fontId="3" fillId="2" borderId="9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horizontal="left" vertical="center"/>
    </xf>
    <xf numFmtId="0" fontId="0" fillId="13" borderId="26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13" borderId="26" xfId="0" applyFont="1" applyFill="1" applyBorder="1" applyAlignment="1">
      <alignment horizontal="left" vertical="center"/>
    </xf>
    <xf numFmtId="0" fontId="8" fillId="13" borderId="27" xfId="0" applyFont="1" applyFill="1" applyBorder="1" applyAlignment="1">
      <alignment horizontal="left" vertical="center"/>
    </xf>
    <xf numFmtId="0" fontId="8" fillId="11" borderId="25" xfId="0" applyFont="1" applyFill="1" applyBorder="1" applyAlignment="1">
      <alignment horizontal="left" vertical="center"/>
    </xf>
    <xf numFmtId="0" fontId="8" fillId="11" borderId="26" xfId="0" applyFont="1" applyFill="1" applyBorder="1" applyAlignment="1">
      <alignment horizontal="left" vertical="center"/>
    </xf>
    <xf numFmtId="0" fontId="8" fillId="11" borderId="27" xfId="0" applyFont="1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0" fontId="0" fillId="11" borderId="27" xfId="0" applyFill="1" applyBorder="1" applyAlignment="1">
      <alignment horizontal="left" vertical="center"/>
    </xf>
    <xf numFmtId="0" fontId="8" fillId="11" borderId="34" xfId="0" applyFont="1" applyFill="1" applyBorder="1" applyAlignment="1">
      <alignment horizontal="left" vertical="center"/>
    </xf>
    <xf numFmtId="0" fontId="8" fillId="11" borderId="35" xfId="0" applyFont="1" applyFill="1" applyBorder="1" applyAlignment="1">
      <alignment horizontal="left" vertical="center"/>
    </xf>
    <xf numFmtId="0" fontId="8" fillId="11" borderId="36" xfId="0" applyFont="1" applyFill="1" applyBorder="1" applyAlignment="1">
      <alignment horizontal="left" vertical="center"/>
    </xf>
    <xf numFmtId="0" fontId="8" fillId="12" borderId="25" xfId="0" applyFont="1" applyFill="1" applyBorder="1" applyAlignment="1">
      <alignment horizontal="left" vertical="center"/>
    </xf>
    <xf numFmtId="0" fontId="8" fillId="12" borderId="26" xfId="0" applyFont="1" applyFill="1" applyBorder="1" applyAlignment="1">
      <alignment horizontal="left" vertical="center"/>
    </xf>
    <xf numFmtId="0" fontId="8" fillId="12" borderId="27" xfId="0" applyFont="1" applyFill="1" applyBorder="1" applyAlignment="1">
      <alignment horizontal="left" vertical="center"/>
    </xf>
    <xf numFmtId="0" fontId="8" fillId="12" borderId="34" xfId="0" applyFont="1" applyFill="1" applyBorder="1" applyAlignment="1">
      <alignment horizontal="left" vertical="center"/>
    </xf>
    <xf numFmtId="0" fontId="0" fillId="12" borderId="35" xfId="0" applyFill="1" applyBorder="1" applyAlignment="1">
      <alignment horizontal="left" vertical="center"/>
    </xf>
    <xf numFmtId="0" fontId="0" fillId="12" borderId="36" xfId="0" applyFill="1" applyBorder="1" applyAlignment="1">
      <alignment horizontal="left" vertical="center"/>
    </xf>
    <xf numFmtId="0" fontId="8" fillId="14" borderId="25" xfId="0" applyFont="1" applyFill="1" applyBorder="1" applyAlignment="1">
      <alignment horizontal="left" vertical="center"/>
    </xf>
    <xf numFmtId="0" fontId="8" fillId="14" borderId="26" xfId="0" applyFont="1" applyFill="1" applyBorder="1" applyAlignment="1">
      <alignment horizontal="left" vertical="center"/>
    </xf>
    <xf numFmtId="0" fontId="8" fillId="14" borderId="27" xfId="0" applyFont="1" applyFill="1" applyBorder="1" applyAlignment="1">
      <alignment horizontal="left" vertical="center"/>
    </xf>
  </cellXfs>
  <cellStyles count="2">
    <cellStyle name="표준" xfId="0" builtinId="0"/>
    <cellStyle name="표준 2" xfId="1" xr:uid="{EAAA66D2-5254-40B0-9EEF-B70D7AF6CE8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52"/>
  <sheetViews>
    <sheetView view="pageBreakPreview" topLeftCell="A20" zoomScaleNormal="100" zoomScaleSheetLayoutView="100" workbookViewId="0">
      <selection activeCell="C28" sqref="C28"/>
    </sheetView>
  </sheetViews>
  <sheetFormatPr defaultColWidth="9" defaultRowHeight="16.5" x14ac:dyDescent="0.3"/>
  <cols>
    <col min="1" max="1" width="2.5" style="5" customWidth="1"/>
    <col min="2" max="3" width="13.625" style="5" customWidth="1"/>
    <col min="4" max="5" width="9" style="5"/>
    <col min="6" max="6" width="47.875" style="5" customWidth="1"/>
    <col min="7" max="7" width="7" style="5" customWidth="1"/>
    <col min="8" max="16384" width="9" style="5"/>
  </cols>
  <sheetData>
    <row r="1" spans="2:6" x14ac:dyDescent="0.3">
      <c r="F1" s="12">
        <f ca="1">TODAY()</f>
        <v>46202</v>
      </c>
    </row>
    <row r="2" spans="2:6" ht="18.95" customHeight="1" x14ac:dyDescent="0.3">
      <c r="B2" s="289" t="s">
        <v>69</v>
      </c>
      <c r="C2" s="6"/>
      <c r="D2" s="3" t="s">
        <v>290</v>
      </c>
      <c r="E2" s="3"/>
      <c r="F2" s="7" t="s">
        <v>54</v>
      </c>
    </row>
    <row r="3" spans="2:6" ht="18.95" customHeight="1" x14ac:dyDescent="0.3">
      <c r="B3" s="290"/>
      <c r="C3" s="8"/>
      <c r="D3" s="3" t="s">
        <v>243</v>
      </c>
      <c r="E3" s="3"/>
      <c r="F3" s="7" t="s">
        <v>51</v>
      </c>
    </row>
    <row r="4" spans="2:6" ht="18.95" customHeight="1" x14ac:dyDescent="0.3">
      <c r="B4" s="289" t="s">
        <v>71</v>
      </c>
      <c r="C4" s="6"/>
      <c r="D4" s="3" t="s">
        <v>290</v>
      </c>
      <c r="E4" s="3"/>
      <c r="F4" s="7" t="s">
        <v>126</v>
      </c>
    </row>
    <row r="5" spans="2:6" ht="18.95" customHeight="1" x14ac:dyDescent="0.3">
      <c r="B5" s="290"/>
      <c r="C5" s="8"/>
      <c r="D5" s="3" t="s">
        <v>243</v>
      </c>
      <c r="E5" s="3"/>
      <c r="F5" s="7" t="s">
        <v>159</v>
      </c>
    </row>
    <row r="6" spans="2:6" ht="18.95" customHeight="1" x14ac:dyDescent="0.3">
      <c r="B6" s="289" t="s">
        <v>70</v>
      </c>
      <c r="C6" s="6"/>
      <c r="D6" s="3" t="s">
        <v>290</v>
      </c>
      <c r="E6" s="3"/>
      <c r="F6" s="7" t="s">
        <v>57</v>
      </c>
    </row>
    <row r="7" spans="2:6" ht="18.95" customHeight="1" x14ac:dyDescent="0.3">
      <c r="B7" s="290"/>
      <c r="C7" s="8"/>
      <c r="D7" s="3" t="s">
        <v>243</v>
      </c>
      <c r="E7" s="3"/>
      <c r="F7" s="7" t="s">
        <v>325</v>
      </c>
    </row>
    <row r="8" spans="2:6" ht="18.95" customHeight="1" x14ac:dyDescent="0.3">
      <c r="B8" s="289" t="s">
        <v>177</v>
      </c>
      <c r="C8" s="6"/>
      <c r="D8" s="3" t="s">
        <v>290</v>
      </c>
      <c r="E8" s="3"/>
      <c r="F8" s="7"/>
    </row>
    <row r="9" spans="2:6" ht="18.95" customHeight="1" x14ac:dyDescent="0.3">
      <c r="B9" s="290"/>
      <c r="C9" s="8"/>
      <c r="D9" s="3" t="s">
        <v>243</v>
      </c>
      <c r="E9" s="3"/>
      <c r="F9" s="7"/>
    </row>
    <row r="10" spans="2:6" ht="18.95" customHeight="1" x14ac:dyDescent="0.3">
      <c r="B10" s="289" t="s">
        <v>178</v>
      </c>
      <c r="C10" s="6"/>
      <c r="D10" s="3" t="s">
        <v>290</v>
      </c>
      <c r="E10" s="3"/>
      <c r="F10" s="7"/>
    </row>
    <row r="11" spans="2:6" ht="18.95" customHeight="1" x14ac:dyDescent="0.3">
      <c r="B11" s="290"/>
      <c r="C11" s="8"/>
      <c r="D11" s="3" t="s">
        <v>243</v>
      </c>
      <c r="E11" s="3"/>
      <c r="F11" s="7"/>
    </row>
    <row r="12" spans="2:6" ht="18.95" customHeight="1" x14ac:dyDescent="0.3">
      <c r="B12" s="9"/>
      <c r="C12" s="9"/>
      <c r="D12" s="9"/>
      <c r="E12" s="9"/>
      <c r="F12" s="10"/>
    </row>
    <row r="13" spans="2:6" ht="18.95" customHeight="1" x14ac:dyDescent="0.3">
      <c r="B13" s="286" t="s">
        <v>175</v>
      </c>
      <c r="C13" s="287"/>
      <c r="D13" s="287"/>
      <c r="E13" s="287"/>
      <c r="F13" s="288"/>
    </row>
    <row r="14" spans="2:6" ht="18.95" customHeight="1" x14ac:dyDescent="0.3">
      <c r="B14" s="2" t="s">
        <v>268</v>
      </c>
      <c r="C14" s="1" t="s">
        <v>112</v>
      </c>
      <c r="D14" s="3" t="s">
        <v>290</v>
      </c>
      <c r="E14" s="11">
        <v>0.125</v>
      </c>
      <c r="F14" s="7" t="s">
        <v>223</v>
      </c>
    </row>
    <row r="15" spans="2:6" ht="18.95" customHeight="1" x14ac:dyDescent="0.3">
      <c r="B15" s="2" t="s">
        <v>303</v>
      </c>
      <c r="C15" s="1" t="s">
        <v>80</v>
      </c>
      <c r="D15" s="3" t="s">
        <v>290</v>
      </c>
      <c r="E15" s="11">
        <v>0.13194444444444445</v>
      </c>
      <c r="F15" s="7" t="s">
        <v>320</v>
      </c>
    </row>
    <row r="16" spans="2:6" ht="18.95" customHeight="1" x14ac:dyDescent="0.3">
      <c r="B16" s="2" t="s">
        <v>284</v>
      </c>
      <c r="C16" s="1" t="s">
        <v>149</v>
      </c>
      <c r="D16" s="3" t="s">
        <v>290</v>
      </c>
      <c r="E16" s="11">
        <v>0.1423611111111111</v>
      </c>
      <c r="F16" s="4" t="s">
        <v>55</v>
      </c>
    </row>
    <row r="17" spans="2:6" ht="18.95" customHeight="1" x14ac:dyDescent="0.3">
      <c r="B17" s="3" t="s">
        <v>279</v>
      </c>
      <c r="C17" s="1" t="s">
        <v>127</v>
      </c>
      <c r="D17" s="3" t="s">
        <v>290</v>
      </c>
      <c r="E17" s="11">
        <v>0.15277777777777776</v>
      </c>
      <c r="F17" s="4" t="s">
        <v>20</v>
      </c>
    </row>
    <row r="18" spans="2:6" ht="18.95" customHeight="1" x14ac:dyDescent="0.3"/>
    <row r="19" spans="2:6" ht="18.95" customHeight="1" x14ac:dyDescent="0.3">
      <c r="B19" s="286" t="s">
        <v>173</v>
      </c>
      <c r="C19" s="287"/>
      <c r="D19" s="287"/>
      <c r="E19" s="287"/>
      <c r="F19" s="288"/>
    </row>
    <row r="20" spans="2:6" ht="18.95" customHeight="1" x14ac:dyDescent="0.3">
      <c r="B20" s="2" t="s">
        <v>279</v>
      </c>
      <c r="C20" s="1" t="s">
        <v>101</v>
      </c>
      <c r="D20" s="3" t="s">
        <v>243</v>
      </c>
      <c r="E20" s="3"/>
      <c r="F20" s="4" t="s">
        <v>53</v>
      </c>
    </row>
    <row r="21" spans="2:6" ht="18.95" customHeight="1" x14ac:dyDescent="0.3">
      <c r="B21" s="2" t="s">
        <v>268</v>
      </c>
      <c r="C21" s="1" t="s">
        <v>112</v>
      </c>
      <c r="D21" s="3" t="s">
        <v>301</v>
      </c>
      <c r="E21" s="3"/>
      <c r="F21" s="4" t="s">
        <v>223</v>
      </c>
    </row>
    <row r="22" spans="2:6" ht="18.95" customHeight="1" x14ac:dyDescent="0.3">
      <c r="B22" s="2" t="s">
        <v>284</v>
      </c>
      <c r="C22" s="1" t="s">
        <v>116</v>
      </c>
      <c r="D22" s="3" t="s">
        <v>301</v>
      </c>
      <c r="E22" s="3"/>
      <c r="F22" s="4" t="s">
        <v>215</v>
      </c>
    </row>
    <row r="23" spans="2:6" ht="18.95" customHeight="1" x14ac:dyDescent="0.3">
      <c r="B23" s="3" t="s">
        <v>303</v>
      </c>
      <c r="C23" s="1" t="s">
        <v>133</v>
      </c>
      <c r="D23" s="3" t="s">
        <v>301</v>
      </c>
      <c r="E23" s="3"/>
      <c r="F23" s="7" t="s">
        <v>326</v>
      </c>
    </row>
    <row r="24" spans="2:6" ht="18.95" customHeight="1" x14ac:dyDescent="0.3">
      <c r="B24" s="9"/>
      <c r="C24" s="9"/>
      <c r="D24" s="9"/>
      <c r="E24" s="9"/>
      <c r="F24" s="10"/>
    </row>
    <row r="25" spans="2:6" ht="18.95" customHeight="1" x14ac:dyDescent="0.3">
      <c r="B25" s="9"/>
      <c r="C25" s="9"/>
      <c r="D25" s="9"/>
      <c r="E25" s="9"/>
      <c r="F25" s="10"/>
    </row>
    <row r="26" spans="2:6" ht="18.95" customHeight="1" x14ac:dyDescent="0.3">
      <c r="B26" s="9"/>
      <c r="C26" s="9"/>
      <c r="D26" s="9"/>
      <c r="E26" s="9"/>
      <c r="F26" s="13">
        <f ca="1">F1</f>
        <v>46202</v>
      </c>
    </row>
    <row r="27" spans="2:6" ht="18.95" customHeight="1" x14ac:dyDescent="0.3">
      <c r="B27" s="286" t="s">
        <v>164</v>
      </c>
      <c r="C27" s="287"/>
      <c r="D27" s="287"/>
      <c r="E27" s="287"/>
      <c r="F27" s="288"/>
    </row>
    <row r="28" spans="2:6" ht="18.95" customHeight="1" x14ac:dyDescent="0.3">
      <c r="B28" s="2" t="s">
        <v>302</v>
      </c>
      <c r="C28" s="1" t="s">
        <v>158</v>
      </c>
      <c r="D28" s="3" t="s">
        <v>290</v>
      </c>
      <c r="E28" s="11">
        <v>0.1388888888888889</v>
      </c>
      <c r="F28" s="7" t="s">
        <v>345</v>
      </c>
    </row>
    <row r="29" spans="2:6" ht="18.95" customHeight="1" x14ac:dyDescent="0.3">
      <c r="B29" s="2" t="s">
        <v>269</v>
      </c>
      <c r="C29" s="1" t="s">
        <v>111</v>
      </c>
      <c r="D29" s="3" t="s">
        <v>290</v>
      </c>
      <c r="E29" s="11">
        <v>0.14583333333333334</v>
      </c>
      <c r="F29" s="4" t="s">
        <v>21</v>
      </c>
    </row>
    <row r="30" spans="2:6" ht="18.95" customHeight="1" x14ac:dyDescent="0.3">
      <c r="B30" s="3" t="s">
        <v>239</v>
      </c>
      <c r="C30" s="1" t="s">
        <v>33</v>
      </c>
      <c r="D30" s="3" t="s">
        <v>290</v>
      </c>
      <c r="E30" s="76" t="s">
        <v>208</v>
      </c>
      <c r="F30" s="4" t="s">
        <v>21</v>
      </c>
    </row>
    <row r="31" spans="2:6" ht="18.95" customHeight="1" x14ac:dyDescent="0.3">
      <c r="B31" s="9"/>
      <c r="C31" s="9"/>
      <c r="D31" s="9"/>
      <c r="E31" s="75" t="s">
        <v>208</v>
      </c>
      <c r="F31" s="10"/>
    </row>
    <row r="32" spans="2:6" ht="18.95" customHeight="1" x14ac:dyDescent="0.3">
      <c r="B32" s="286" t="s">
        <v>170</v>
      </c>
      <c r="C32" s="287"/>
      <c r="D32" s="287"/>
      <c r="E32" s="287"/>
      <c r="F32" s="288"/>
    </row>
    <row r="33" spans="2:6" ht="18.95" customHeight="1" x14ac:dyDescent="0.3">
      <c r="B33" s="2" t="s">
        <v>269</v>
      </c>
      <c r="C33" s="1" t="s">
        <v>111</v>
      </c>
      <c r="D33" s="3" t="s">
        <v>243</v>
      </c>
      <c r="E33" s="73" t="s">
        <v>166</v>
      </c>
      <c r="F33" s="4" t="s">
        <v>21</v>
      </c>
    </row>
    <row r="34" spans="2:6" ht="18.95" customHeight="1" x14ac:dyDescent="0.3">
      <c r="B34" s="3" t="s">
        <v>239</v>
      </c>
      <c r="C34" s="1" t="s">
        <v>33</v>
      </c>
      <c r="D34" s="3" t="s">
        <v>243</v>
      </c>
      <c r="E34" s="11"/>
      <c r="F34" s="4" t="s">
        <v>21</v>
      </c>
    </row>
    <row r="35" spans="2:6" ht="18.95" customHeight="1" x14ac:dyDescent="0.3">
      <c r="B35" s="3" t="s">
        <v>302</v>
      </c>
      <c r="C35" s="1" t="s">
        <v>158</v>
      </c>
      <c r="D35" s="3" t="s">
        <v>243</v>
      </c>
      <c r="E35" s="3"/>
      <c r="F35" s="7" t="s">
        <v>231</v>
      </c>
    </row>
    <row r="36" spans="2:6" ht="18.95" customHeight="1" x14ac:dyDescent="0.3">
      <c r="B36" s="9"/>
      <c r="C36" s="9"/>
      <c r="D36" s="9"/>
      <c r="E36" s="9"/>
      <c r="F36" s="10"/>
    </row>
    <row r="37" spans="2:6" ht="18.95" customHeight="1" x14ac:dyDescent="0.3">
      <c r="B37" s="286" t="s">
        <v>202</v>
      </c>
      <c r="C37" s="287"/>
      <c r="D37" s="287"/>
      <c r="E37" s="287"/>
      <c r="F37" s="288"/>
    </row>
    <row r="38" spans="2:6" ht="18.95" customHeight="1" x14ac:dyDescent="0.3">
      <c r="B38" s="2" t="s">
        <v>297</v>
      </c>
      <c r="C38" s="1" t="s">
        <v>128</v>
      </c>
      <c r="D38" s="3" t="s">
        <v>304</v>
      </c>
      <c r="E38" s="11">
        <v>0.125</v>
      </c>
      <c r="F38" s="4" t="s">
        <v>339</v>
      </c>
    </row>
    <row r="39" spans="2:6" ht="18.95" customHeight="1" x14ac:dyDescent="0.3">
      <c r="B39" s="2" t="s">
        <v>306</v>
      </c>
      <c r="C39" s="1" t="s">
        <v>91</v>
      </c>
      <c r="D39" s="3" t="s">
        <v>290</v>
      </c>
      <c r="E39" s="11">
        <v>0.13541666666666666</v>
      </c>
      <c r="F39" s="4" t="s">
        <v>311</v>
      </c>
    </row>
    <row r="40" spans="2:6" ht="18.95" customHeight="1" x14ac:dyDescent="0.3">
      <c r="B40" s="2" t="s">
        <v>292</v>
      </c>
      <c r="C40" s="1" t="s">
        <v>93</v>
      </c>
      <c r="D40" s="3" t="s">
        <v>290</v>
      </c>
      <c r="E40" s="11">
        <v>0.13541666666666666</v>
      </c>
      <c r="F40" s="4" t="s">
        <v>41</v>
      </c>
    </row>
    <row r="41" spans="2:6" ht="18.95" customHeight="1" x14ac:dyDescent="0.3">
      <c r="B41" s="2" t="s">
        <v>300</v>
      </c>
      <c r="C41" s="1" t="s">
        <v>93</v>
      </c>
      <c r="D41" s="3" t="s">
        <v>290</v>
      </c>
      <c r="E41" s="11">
        <v>0.14583333333333334</v>
      </c>
      <c r="F41" s="4" t="s">
        <v>39</v>
      </c>
    </row>
    <row r="42" spans="2:6" ht="18.95" customHeight="1" x14ac:dyDescent="0.3">
      <c r="B42" s="3" t="s">
        <v>163</v>
      </c>
      <c r="C42" s="1" t="s">
        <v>93</v>
      </c>
      <c r="D42" s="3" t="s">
        <v>304</v>
      </c>
      <c r="E42" s="11">
        <v>0.14583333333333334</v>
      </c>
      <c r="F42" s="4" t="s">
        <v>39</v>
      </c>
    </row>
    <row r="43" spans="2:6" ht="18.95" customHeight="1" x14ac:dyDescent="0.3">
      <c r="E43" s="74" t="s">
        <v>167</v>
      </c>
    </row>
    <row r="44" spans="2:6" ht="18.95" customHeight="1" x14ac:dyDescent="0.3">
      <c r="B44" s="286" t="s">
        <v>70</v>
      </c>
      <c r="C44" s="287"/>
      <c r="D44" s="287"/>
      <c r="E44" s="287"/>
      <c r="F44" s="288"/>
    </row>
    <row r="45" spans="2:6" ht="18.95" customHeight="1" x14ac:dyDescent="0.3">
      <c r="B45" s="2" t="s">
        <v>300</v>
      </c>
      <c r="C45" s="1" t="s">
        <v>131</v>
      </c>
      <c r="D45" s="3" t="s">
        <v>301</v>
      </c>
      <c r="E45" s="3"/>
      <c r="F45" s="4" t="s">
        <v>214</v>
      </c>
    </row>
    <row r="46" spans="2:6" ht="18.95" customHeight="1" x14ac:dyDescent="0.3">
      <c r="B46" s="2" t="s">
        <v>163</v>
      </c>
      <c r="C46" s="1" t="s">
        <v>31</v>
      </c>
      <c r="D46" s="3" t="s">
        <v>243</v>
      </c>
      <c r="E46" s="3"/>
      <c r="F46" s="4" t="s">
        <v>214</v>
      </c>
    </row>
    <row r="47" spans="2:6" ht="18.95" customHeight="1" x14ac:dyDescent="0.3">
      <c r="B47" s="2" t="s">
        <v>306</v>
      </c>
      <c r="C47" s="1" t="s">
        <v>30</v>
      </c>
      <c r="D47" s="3" t="s">
        <v>243</v>
      </c>
      <c r="E47" s="11"/>
      <c r="F47" s="4" t="s">
        <v>52</v>
      </c>
    </row>
    <row r="48" spans="2:6" ht="18.95" customHeight="1" x14ac:dyDescent="0.3">
      <c r="B48" s="2" t="s">
        <v>292</v>
      </c>
      <c r="C48" s="1" t="s">
        <v>76</v>
      </c>
      <c r="D48" s="3" t="s">
        <v>243</v>
      </c>
      <c r="E48" s="11"/>
      <c r="F48" s="4" t="s">
        <v>3</v>
      </c>
    </row>
    <row r="49" spans="2:6" ht="18.95" customHeight="1" x14ac:dyDescent="0.3">
      <c r="B49" s="3" t="s">
        <v>297</v>
      </c>
      <c r="C49" s="1" t="s">
        <v>134</v>
      </c>
      <c r="D49" s="3" t="s">
        <v>301</v>
      </c>
      <c r="E49" s="3"/>
      <c r="F49" s="4" t="s">
        <v>171</v>
      </c>
    </row>
    <row r="50" spans="2:6" ht="18.95" customHeight="1" x14ac:dyDescent="0.3"/>
    <row r="51" spans="2:6" ht="18.95" customHeight="1" x14ac:dyDescent="0.3"/>
    <row r="52" spans="2:6" ht="18.95" customHeight="1" x14ac:dyDescent="0.3"/>
  </sheetData>
  <mergeCells count="11">
    <mergeCell ref="B2:B3"/>
    <mergeCell ref="B6:B7"/>
    <mergeCell ref="B8:B9"/>
    <mergeCell ref="B10:B11"/>
    <mergeCell ref="B19:F19"/>
    <mergeCell ref="B44:F44"/>
    <mergeCell ref="B13:F13"/>
    <mergeCell ref="B37:F37"/>
    <mergeCell ref="B4:B5"/>
    <mergeCell ref="B27:F27"/>
    <mergeCell ref="B32:F32"/>
  </mergeCells>
  <phoneticPr fontId="7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71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24" x14ac:dyDescent="0.3"/>
  <cols>
    <col min="1" max="1" width="2.5" style="14" customWidth="1"/>
    <col min="2" max="2" width="8.875" style="44" customWidth="1"/>
    <col min="3" max="3" width="20.375" style="44" customWidth="1"/>
    <col min="4" max="4" width="6.5" style="44" customWidth="1"/>
    <col min="5" max="5" width="79" style="45" customWidth="1"/>
    <col min="6" max="6" width="56.875" style="5" customWidth="1"/>
    <col min="7" max="7" width="7" style="5" customWidth="1"/>
    <col min="8" max="8" width="42.5" style="5" customWidth="1"/>
    <col min="9" max="10" width="9" style="5"/>
    <col min="11" max="11" width="49.5" style="5" customWidth="1"/>
    <col min="12" max="16384" width="9" style="5"/>
  </cols>
  <sheetData>
    <row r="1" spans="2:5" ht="30.95" customHeight="1" x14ac:dyDescent="0.3">
      <c r="E1" s="46">
        <f ca="1">TODAY()</f>
        <v>46202</v>
      </c>
    </row>
    <row r="2" spans="2:5" ht="30.95" customHeight="1" x14ac:dyDescent="0.3">
      <c r="B2" s="294" t="s">
        <v>175</v>
      </c>
      <c r="C2" s="295"/>
      <c r="D2" s="295"/>
      <c r="E2" s="296"/>
    </row>
    <row r="3" spans="2:5" ht="30.95" customHeight="1" x14ac:dyDescent="0.3">
      <c r="B3" s="47" t="s">
        <v>258</v>
      </c>
      <c r="C3" s="48" t="s">
        <v>77</v>
      </c>
      <c r="D3" s="49">
        <v>0.11805555555555555</v>
      </c>
      <c r="E3" s="50" t="s">
        <v>62</v>
      </c>
    </row>
    <row r="4" spans="2:5" ht="30.95" customHeight="1" x14ac:dyDescent="0.3">
      <c r="B4" s="47" t="s">
        <v>264</v>
      </c>
      <c r="C4" s="48" t="s">
        <v>138</v>
      </c>
      <c r="D4" s="49">
        <v>0.12847222222222221</v>
      </c>
      <c r="E4" s="50" t="s">
        <v>353</v>
      </c>
    </row>
    <row r="5" spans="2:5" ht="30.95" customHeight="1" x14ac:dyDescent="0.3">
      <c r="B5" s="48" t="s">
        <v>291</v>
      </c>
      <c r="C5" s="48" t="s">
        <v>146</v>
      </c>
      <c r="D5" s="51">
        <v>0.13194444444444445</v>
      </c>
      <c r="E5" s="52" t="s">
        <v>225</v>
      </c>
    </row>
    <row r="6" spans="2:5" ht="30.95" customHeight="1" x14ac:dyDescent="0.3">
      <c r="B6" s="53" t="s">
        <v>280</v>
      </c>
      <c r="C6" s="61" t="s">
        <v>91</v>
      </c>
      <c r="D6" s="51">
        <v>0.14583333333333334</v>
      </c>
      <c r="E6" s="52" t="s">
        <v>47</v>
      </c>
    </row>
    <row r="7" spans="2:5" ht="30.95" customHeight="1" x14ac:dyDescent="0.3">
      <c r="B7" s="53" t="s">
        <v>307</v>
      </c>
      <c r="C7" s="61" t="s">
        <v>91</v>
      </c>
      <c r="D7" s="51">
        <v>0.14583333333333334</v>
      </c>
      <c r="E7" s="52" t="s">
        <v>309</v>
      </c>
    </row>
    <row r="8" spans="2:5" ht="30.95" customHeight="1" x14ac:dyDescent="0.3">
      <c r="B8" s="53" t="s">
        <v>260</v>
      </c>
      <c r="C8" s="61" t="s">
        <v>91</v>
      </c>
      <c r="D8" s="51">
        <v>0.14583333333333334</v>
      </c>
      <c r="E8" s="52" t="s">
        <v>319</v>
      </c>
    </row>
    <row r="9" spans="2:5" ht="30.95" customHeight="1" x14ac:dyDescent="0.3">
      <c r="B9" s="48" t="s">
        <v>236</v>
      </c>
      <c r="C9" s="48" t="s">
        <v>130</v>
      </c>
      <c r="D9" s="51">
        <v>0.15277777777777779</v>
      </c>
      <c r="E9" s="52" t="s">
        <v>60</v>
      </c>
    </row>
    <row r="10" spans="2:5" ht="30.95" customHeight="1" x14ac:dyDescent="0.3">
      <c r="B10" s="48" t="s">
        <v>247</v>
      </c>
      <c r="C10" s="48"/>
      <c r="D10" s="51">
        <v>0.15972222222222221</v>
      </c>
      <c r="E10" s="52" t="s">
        <v>197</v>
      </c>
    </row>
    <row r="11" spans="2:5" ht="30.95" customHeight="1" x14ac:dyDescent="0.3">
      <c r="B11" s="48" t="s">
        <v>238</v>
      </c>
      <c r="C11" s="48"/>
      <c r="D11" s="51"/>
      <c r="E11" s="52" t="s">
        <v>182</v>
      </c>
    </row>
    <row r="12" spans="2:5" ht="30.95" customHeight="1" x14ac:dyDescent="0.3">
      <c r="B12" s="66"/>
      <c r="C12" s="62"/>
      <c r="D12" s="59"/>
      <c r="E12" s="67"/>
    </row>
    <row r="13" spans="2:5" ht="30.95" customHeight="1" x14ac:dyDescent="0.3">
      <c r="B13" s="294" t="s">
        <v>173</v>
      </c>
      <c r="C13" s="295"/>
      <c r="D13" s="295"/>
      <c r="E13" s="296"/>
    </row>
    <row r="14" spans="2:5" ht="30.95" customHeight="1" x14ac:dyDescent="0.3">
      <c r="B14" s="48" t="s">
        <v>291</v>
      </c>
      <c r="C14" s="48" t="s">
        <v>102</v>
      </c>
      <c r="D14" s="51">
        <v>0.25</v>
      </c>
      <c r="E14" s="52" t="s">
        <v>198</v>
      </c>
    </row>
    <row r="15" spans="2:5" ht="30.95" customHeight="1" x14ac:dyDescent="0.3">
      <c r="B15" s="48" t="s">
        <v>280</v>
      </c>
      <c r="C15" s="48" t="s">
        <v>114</v>
      </c>
      <c r="D15" s="51">
        <v>0.25694444444444442</v>
      </c>
      <c r="E15" s="52" t="s">
        <v>348</v>
      </c>
    </row>
    <row r="16" spans="2:5" ht="30.95" customHeight="1" x14ac:dyDescent="0.3">
      <c r="B16" s="48" t="s">
        <v>238</v>
      </c>
      <c r="C16" s="48" t="s">
        <v>145</v>
      </c>
      <c r="D16" s="51">
        <v>0.25694444444444442</v>
      </c>
      <c r="E16" s="52" t="s">
        <v>315</v>
      </c>
    </row>
    <row r="17" spans="2:5" ht="30.95" customHeight="1" x14ac:dyDescent="0.3">
      <c r="B17" s="48" t="s">
        <v>307</v>
      </c>
      <c r="C17" s="48" t="s">
        <v>89</v>
      </c>
      <c r="D17" s="51">
        <v>0.25694444444444442</v>
      </c>
      <c r="E17" s="52" t="s">
        <v>25</v>
      </c>
    </row>
    <row r="18" spans="2:5" ht="30.95" customHeight="1" x14ac:dyDescent="0.3">
      <c r="B18" s="48" t="s">
        <v>260</v>
      </c>
      <c r="C18" s="48" t="s">
        <v>89</v>
      </c>
      <c r="D18" s="51">
        <v>0.25694444444444442</v>
      </c>
      <c r="E18" s="52" t="s">
        <v>25</v>
      </c>
    </row>
    <row r="19" spans="2:5" ht="30.95" customHeight="1" x14ac:dyDescent="0.3">
      <c r="B19" s="48" t="s">
        <v>236</v>
      </c>
      <c r="C19" s="48" t="s">
        <v>98</v>
      </c>
      <c r="D19" s="51">
        <v>0.2638888888888889</v>
      </c>
      <c r="E19" s="52" t="s">
        <v>340</v>
      </c>
    </row>
    <row r="20" spans="2:5" ht="30.95" customHeight="1" x14ac:dyDescent="0.3">
      <c r="B20" s="48" t="s">
        <v>247</v>
      </c>
      <c r="C20" s="48" t="s">
        <v>97</v>
      </c>
      <c r="D20" s="51">
        <v>0.27083333333333331</v>
      </c>
      <c r="E20" s="52" t="s">
        <v>227</v>
      </c>
    </row>
    <row r="21" spans="2:5" ht="30.95" customHeight="1" x14ac:dyDescent="0.3">
      <c r="B21" s="48" t="s">
        <v>264</v>
      </c>
      <c r="C21" s="48" t="s">
        <v>132</v>
      </c>
      <c r="D21" s="51">
        <v>0.28472222222222221</v>
      </c>
      <c r="E21" s="52" t="s">
        <v>329</v>
      </c>
    </row>
    <row r="22" spans="2:5" ht="30.95" customHeight="1" x14ac:dyDescent="0.3">
      <c r="B22" s="47" t="s">
        <v>258</v>
      </c>
      <c r="C22" s="48" t="s">
        <v>35</v>
      </c>
      <c r="D22" s="49">
        <v>0.28819444444444442</v>
      </c>
      <c r="E22" s="50" t="s">
        <v>218</v>
      </c>
    </row>
    <row r="23" spans="2:5" ht="30.95" customHeight="1" x14ac:dyDescent="0.3">
      <c r="B23" s="63"/>
      <c r="C23" s="62"/>
      <c r="D23" s="64"/>
      <c r="E23" s="65"/>
    </row>
    <row r="24" spans="2:5" ht="30.95" customHeight="1" x14ac:dyDescent="0.3">
      <c r="B24" s="294" t="s">
        <v>164</v>
      </c>
      <c r="C24" s="295"/>
      <c r="D24" s="295"/>
      <c r="E24" s="296"/>
    </row>
    <row r="25" spans="2:5" ht="30.95" customHeight="1" x14ac:dyDescent="0.3">
      <c r="B25" s="48"/>
      <c r="C25" s="48"/>
      <c r="D25" s="51"/>
      <c r="E25" s="52"/>
    </row>
    <row r="26" spans="2:5" ht="30.95" customHeight="1" x14ac:dyDescent="0.3">
      <c r="B26" s="48" t="s">
        <v>266</v>
      </c>
      <c r="C26" s="48" t="s">
        <v>138</v>
      </c>
      <c r="D26" s="51">
        <v>0.16666666666666666</v>
      </c>
      <c r="E26" s="52" t="s">
        <v>331</v>
      </c>
    </row>
    <row r="27" spans="2:5" ht="30.95" customHeight="1" x14ac:dyDescent="0.3">
      <c r="B27" s="48" t="s">
        <v>287</v>
      </c>
      <c r="C27" s="48" t="s">
        <v>103</v>
      </c>
      <c r="D27" s="51">
        <v>0.1736111111111111</v>
      </c>
      <c r="E27" s="54" t="s">
        <v>64</v>
      </c>
    </row>
    <row r="28" spans="2:5" ht="30.95" customHeight="1" x14ac:dyDescent="0.3">
      <c r="B28" s="48" t="s">
        <v>235</v>
      </c>
      <c r="C28" s="48" t="s">
        <v>103</v>
      </c>
      <c r="D28" s="51">
        <v>0.1736111111111111</v>
      </c>
      <c r="E28" s="54" t="s">
        <v>64</v>
      </c>
    </row>
    <row r="29" spans="2:5" ht="30.95" customHeight="1" x14ac:dyDescent="0.3">
      <c r="B29" s="48" t="s">
        <v>285</v>
      </c>
      <c r="C29" s="48" t="s">
        <v>103</v>
      </c>
      <c r="D29" s="51">
        <v>0.1736111111111111</v>
      </c>
      <c r="E29" s="54" t="s">
        <v>64</v>
      </c>
    </row>
    <row r="30" spans="2:5" ht="30.95" customHeight="1" x14ac:dyDescent="0.3">
      <c r="B30" s="48" t="s">
        <v>296</v>
      </c>
      <c r="C30" s="48" t="s">
        <v>138</v>
      </c>
      <c r="D30" s="51">
        <v>0.1875</v>
      </c>
      <c r="E30" s="52" t="s">
        <v>208</v>
      </c>
    </row>
    <row r="31" spans="2:5" ht="30.95" customHeight="1" x14ac:dyDescent="0.3">
      <c r="B31" s="48" t="s">
        <v>288</v>
      </c>
      <c r="C31" s="48" t="s">
        <v>138</v>
      </c>
      <c r="D31" s="51">
        <v>0.1875</v>
      </c>
      <c r="E31" s="52" t="s">
        <v>208</v>
      </c>
    </row>
    <row r="32" spans="2:5" ht="30.95" customHeight="1" x14ac:dyDescent="0.3">
      <c r="B32" s="48" t="s">
        <v>245</v>
      </c>
      <c r="C32" s="48" t="s">
        <v>138</v>
      </c>
      <c r="D32" s="51">
        <v>0.1875</v>
      </c>
      <c r="E32" s="52" t="s">
        <v>208</v>
      </c>
    </row>
    <row r="33" spans="2:6" ht="30.95" customHeight="1" x14ac:dyDescent="0.3">
      <c r="B33" s="294" t="s">
        <v>170</v>
      </c>
      <c r="C33" s="295"/>
      <c r="D33" s="295"/>
      <c r="E33" s="296"/>
    </row>
    <row r="34" spans="2:6" ht="30.95" customHeight="1" x14ac:dyDescent="0.3">
      <c r="B34" s="48" t="s">
        <v>266</v>
      </c>
      <c r="C34" s="48" t="s">
        <v>137</v>
      </c>
      <c r="D34" s="51">
        <v>0.2951388888888889</v>
      </c>
      <c r="E34" s="52" t="s">
        <v>333</v>
      </c>
      <c r="F34" s="5" t="s">
        <v>219</v>
      </c>
    </row>
    <row r="35" spans="2:6" ht="30.95" customHeight="1" x14ac:dyDescent="0.3">
      <c r="B35" s="48" t="s">
        <v>296</v>
      </c>
      <c r="C35" s="47" t="s">
        <v>124</v>
      </c>
      <c r="D35" s="51">
        <v>0.30208333333333331</v>
      </c>
      <c r="E35" s="50" t="s">
        <v>18</v>
      </c>
    </row>
    <row r="36" spans="2:6" ht="30.95" customHeight="1" x14ac:dyDescent="0.3">
      <c r="B36" s="48"/>
      <c r="C36" s="48"/>
      <c r="D36" s="51"/>
      <c r="E36" s="52" t="s">
        <v>27</v>
      </c>
    </row>
    <row r="37" spans="2:6" ht="30.95" customHeight="1" x14ac:dyDescent="0.3">
      <c r="B37" s="48" t="s">
        <v>245</v>
      </c>
      <c r="C37" s="48" t="s">
        <v>88</v>
      </c>
      <c r="D37" s="51">
        <v>0.30902777777777779</v>
      </c>
      <c r="E37" s="52" t="s">
        <v>13</v>
      </c>
    </row>
    <row r="38" spans="2:6" ht="30.95" customHeight="1" x14ac:dyDescent="0.3">
      <c r="B38" s="48" t="s">
        <v>288</v>
      </c>
      <c r="C38" s="48" t="s">
        <v>88</v>
      </c>
      <c r="D38" s="51">
        <v>0.30902777777777779</v>
      </c>
      <c r="E38" s="52" t="s">
        <v>13</v>
      </c>
    </row>
    <row r="39" spans="2:6" ht="30.95" customHeight="1" x14ac:dyDescent="0.3">
      <c r="B39" s="48" t="s">
        <v>287</v>
      </c>
      <c r="C39" s="48" t="s">
        <v>119</v>
      </c>
      <c r="D39" s="51">
        <v>0.3125</v>
      </c>
      <c r="E39" s="54" t="s">
        <v>28</v>
      </c>
    </row>
    <row r="40" spans="2:6" ht="30.95" customHeight="1" x14ac:dyDescent="0.3">
      <c r="B40" s="55" t="s">
        <v>235</v>
      </c>
      <c r="C40" s="48" t="s">
        <v>155</v>
      </c>
      <c r="D40" s="51">
        <v>0.31944444444444442</v>
      </c>
      <c r="E40" s="54" t="s">
        <v>318</v>
      </c>
    </row>
    <row r="41" spans="2:6" ht="30.95" customHeight="1" x14ac:dyDescent="0.3">
      <c r="B41" s="48" t="s">
        <v>285</v>
      </c>
      <c r="C41" s="48" t="s">
        <v>122</v>
      </c>
      <c r="D41" s="51">
        <v>0.3298611111111111</v>
      </c>
      <c r="E41" s="54" t="s">
        <v>5</v>
      </c>
      <c r="F41" s="5" t="s">
        <v>221</v>
      </c>
    </row>
    <row r="42" spans="2:6" ht="30.95" customHeight="1" x14ac:dyDescent="0.3">
      <c r="B42" s="56"/>
      <c r="C42" s="56"/>
      <c r="D42" s="56"/>
      <c r="E42" s="57"/>
    </row>
    <row r="43" spans="2:6" ht="30.95" customHeight="1" x14ac:dyDescent="0.3">
      <c r="B43" s="294" t="s">
        <v>202</v>
      </c>
      <c r="C43" s="295"/>
      <c r="D43" s="295"/>
      <c r="E43" s="296"/>
    </row>
    <row r="44" spans="2:6" ht="30.95" customHeight="1" x14ac:dyDescent="0.3">
      <c r="B44" s="48" t="s">
        <v>283</v>
      </c>
      <c r="C44" s="51" t="s">
        <v>90</v>
      </c>
      <c r="D44" s="51">
        <v>0.11805555555555555</v>
      </c>
      <c r="E44" s="54" t="s">
        <v>45</v>
      </c>
    </row>
    <row r="45" spans="2:6" ht="30.95" customHeight="1" x14ac:dyDescent="0.3">
      <c r="B45" s="48" t="s">
        <v>294</v>
      </c>
      <c r="C45" s="48" t="s">
        <v>84</v>
      </c>
      <c r="D45" s="51">
        <v>0.12847222222222221</v>
      </c>
      <c r="E45" s="54" t="s">
        <v>324</v>
      </c>
    </row>
    <row r="46" spans="2:6" ht="30.95" customHeight="1" x14ac:dyDescent="0.3">
      <c r="B46" s="48" t="s">
        <v>246</v>
      </c>
      <c r="C46" s="48" t="s">
        <v>139</v>
      </c>
      <c r="D46" s="51">
        <v>0.13541666666666666</v>
      </c>
      <c r="E46" s="54" t="s">
        <v>43</v>
      </c>
    </row>
    <row r="47" spans="2:6" ht="30.95" customHeight="1" x14ac:dyDescent="0.3">
      <c r="B47" s="48" t="s">
        <v>272</v>
      </c>
      <c r="C47" s="48" t="s">
        <v>135</v>
      </c>
      <c r="D47" s="51">
        <v>0.1423611111111111</v>
      </c>
      <c r="E47" s="54" t="s">
        <v>317</v>
      </c>
    </row>
    <row r="48" spans="2:6" ht="30.95" customHeight="1" x14ac:dyDescent="0.3">
      <c r="B48" s="48" t="s">
        <v>275</v>
      </c>
      <c r="C48" s="51" t="s">
        <v>144</v>
      </c>
      <c r="D48" s="51">
        <v>0.14583333333333334</v>
      </c>
      <c r="E48" s="54" t="s">
        <v>46</v>
      </c>
    </row>
    <row r="49" spans="2:5" ht="30.95" customHeight="1" x14ac:dyDescent="0.3">
      <c r="B49" s="48" t="s">
        <v>241</v>
      </c>
      <c r="C49" s="51" t="s">
        <v>144</v>
      </c>
      <c r="D49" s="51">
        <v>0.14583333333333334</v>
      </c>
      <c r="E49" s="54" t="s">
        <v>46</v>
      </c>
    </row>
    <row r="50" spans="2:5" ht="30.95" customHeight="1" x14ac:dyDescent="0.3">
      <c r="B50" s="47" t="s">
        <v>248</v>
      </c>
      <c r="C50" s="51" t="s">
        <v>144</v>
      </c>
      <c r="D50" s="51">
        <v>0.14583333333333334</v>
      </c>
      <c r="E50" s="54" t="s">
        <v>46</v>
      </c>
    </row>
    <row r="51" spans="2:5" ht="30.95" customHeight="1" x14ac:dyDescent="0.3">
      <c r="B51" s="53" t="s">
        <v>259</v>
      </c>
      <c r="C51" s="61" t="s">
        <v>140</v>
      </c>
      <c r="D51" s="51">
        <v>0.15277777777777779</v>
      </c>
      <c r="E51" s="52" t="s">
        <v>213</v>
      </c>
    </row>
    <row r="52" spans="2:5" ht="30.95" customHeight="1" x14ac:dyDescent="0.3">
      <c r="B52" s="58"/>
      <c r="C52" s="62"/>
      <c r="D52" s="59"/>
      <c r="E52" s="60"/>
    </row>
    <row r="53" spans="2:5" ht="30.95" customHeight="1" x14ac:dyDescent="0.3">
      <c r="B53" s="294" t="s">
        <v>70</v>
      </c>
      <c r="C53" s="295"/>
      <c r="D53" s="295"/>
      <c r="E53" s="296"/>
    </row>
    <row r="54" spans="2:5" ht="30.95" customHeight="1" x14ac:dyDescent="0.3">
      <c r="B54" s="48" t="s">
        <v>246</v>
      </c>
      <c r="C54" s="48" t="s">
        <v>36</v>
      </c>
      <c r="D54" s="49">
        <v>0.25694444444444442</v>
      </c>
      <c r="E54" s="50" t="s">
        <v>341</v>
      </c>
    </row>
    <row r="55" spans="2:5" ht="30.95" customHeight="1" x14ac:dyDescent="0.3">
      <c r="B55" s="48" t="s">
        <v>241</v>
      </c>
      <c r="C55" s="47" t="s">
        <v>82</v>
      </c>
      <c r="D55" s="49">
        <v>0.25694444444444442</v>
      </c>
      <c r="E55" s="50" t="s">
        <v>334</v>
      </c>
    </row>
    <row r="56" spans="2:5" ht="30.95" customHeight="1" x14ac:dyDescent="0.3">
      <c r="B56" s="47" t="s">
        <v>248</v>
      </c>
      <c r="C56" s="47" t="s">
        <v>82</v>
      </c>
      <c r="D56" s="49">
        <v>0.25694444444444442</v>
      </c>
      <c r="E56" s="50" t="s">
        <v>334</v>
      </c>
    </row>
    <row r="57" spans="2:5" ht="30.95" customHeight="1" x14ac:dyDescent="0.3">
      <c r="B57" s="48" t="s">
        <v>272</v>
      </c>
      <c r="C57" s="48" t="s">
        <v>147</v>
      </c>
      <c r="D57" s="51">
        <v>0.2673611111111111</v>
      </c>
      <c r="E57" s="54" t="s">
        <v>17</v>
      </c>
    </row>
    <row r="58" spans="2:5" ht="30.95" customHeight="1" x14ac:dyDescent="0.3">
      <c r="B58" s="48" t="s">
        <v>275</v>
      </c>
      <c r="C58" s="48" t="s">
        <v>147</v>
      </c>
      <c r="D58" s="51">
        <v>0.2673611111111111</v>
      </c>
      <c r="E58" s="54" t="s">
        <v>17</v>
      </c>
    </row>
    <row r="59" spans="2:5" ht="30.95" customHeight="1" x14ac:dyDescent="0.3">
      <c r="B59" s="48" t="s">
        <v>283</v>
      </c>
      <c r="C59" s="47" t="s">
        <v>110</v>
      </c>
      <c r="D59" s="49">
        <v>0.27430555555555558</v>
      </c>
      <c r="E59" s="50" t="s">
        <v>330</v>
      </c>
    </row>
    <row r="60" spans="2:5" ht="30.95" customHeight="1" x14ac:dyDescent="0.3">
      <c r="B60" s="48" t="s">
        <v>294</v>
      </c>
      <c r="C60" s="48" t="s">
        <v>84</v>
      </c>
      <c r="D60" s="51">
        <v>0.28125</v>
      </c>
      <c r="E60" s="54" t="s">
        <v>322</v>
      </c>
    </row>
    <row r="61" spans="2:5" ht="30.95" customHeight="1" x14ac:dyDescent="0.3">
      <c r="B61" s="5"/>
      <c r="C61" s="5"/>
      <c r="D61" s="5"/>
      <c r="E61" s="5"/>
    </row>
    <row r="62" spans="2:5" ht="30.95" customHeight="1" x14ac:dyDescent="0.3">
      <c r="B62" s="48" t="s">
        <v>259</v>
      </c>
      <c r="C62" s="48" t="s">
        <v>73</v>
      </c>
      <c r="D62" s="51"/>
      <c r="E62" s="52" t="s">
        <v>187</v>
      </c>
    </row>
    <row r="63" spans="2:5" ht="30.95" customHeight="1" x14ac:dyDescent="0.3"/>
    <row r="64" spans="2:5" ht="30.95" customHeight="1" x14ac:dyDescent="0.3"/>
    <row r="71" spans="5:5" x14ac:dyDescent="0.3">
      <c r="E71" s="44" t="s">
        <v>108</v>
      </c>
    </row>
  </sheetData>
  <mergeCells count="6">
    <mergeCell ref="B53:E53"/>
    <mergeCell ref="B2:E2"/>
    <mergeCell ref="B43:E43"/>
    <mergeCell ref="B24:E24"/>
    <mergeCell ref="B33:E33"/>
    <mergeCell ref="B13:E13"/>
  </mergeCells>
  <phoneticPr fontId="7" type="noConversion"/>
  <pageMargins left="8.3333335816860199E-2" right="8.3750002086162567E-2" top="0.75" bottom="0.75" header="0.30000001192092896" footer="0.30000001192092896"/>
  <pageSetup paperSize="9" scale="77" orientation="portrait" horizontalDpi="300" verticalDpi="300" r:id="rId1"/>
  <rowBreaks count="1" manualBreakCount="1">
    <brk id="62" max="1048575" man="1"/>
  </rowBreaks>
  <colBreaks count="1" manualBreakCount="1">
    <brk id="5" max="1638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77"/>
  <sheetViews>
    <sheetView view="pageBreakPreview" topLeftCell="A13" zoomScale="80" zoomScaleNormal="100" zoomScaleSheetLayoutView="80" workbookViewId="0">
      <selection activeCell="C28" sqref="C28"/>
    </sheetView>
  </sheetViews>
  <sheetFormatPr defaultColWidth="9" defaultRowHeight="24" x14ac:dyDescent="0.3"/>
  <cols>
    <col min="1" max="1" width="2.5" style="14" customWidth="1"/>
    <col min="2" max="2" width="8.875" style="44" customWidth="1"/>
    <col min="3" max="3" width="20.375" style="44" customWidth="1"/>
    <col min="4" max="4" width="6.5" style="44" customWidth="1"/>
    <col min="5" max="5" width="79" style="45" customWidth="1"/>
    <col min="6" max="6" width="7.875" style="5" customWidth="1"/>
    <col min="7" max="7" width="7" style="5" customWidth="1"/>
    <col min="8" max="8" width="7.75" style="5" customWidth="1"/>
    <col min="9" max="10" width="9" style="5"/>
    <col min="11" max="11" width="9.75" style="5" customWidth="1"/>
    <col min="12" max="16384" width="9" style="5"/>
  </cols>
  <sheetData>
    <row r="1" spans="2:5" ht="30.95" customHeight="1" x14ac:dyDescent="0.3">
      <c r="E1" s="46">
        <f ca="1">TODAY()</f>
        <v>46202</v>
      </c>
    </row>
    <row r="2" spans="2:5" ht="30.95" customHeight="1" x14ac:dyDescent="0.3">
      <c r="B2" s="294" t="s">
        <v>175</v>
      </c>
      <c r="C2" s="295"/>
      <c r="D2" s="295"/>
      <c r="E2" s="296"/>
    </row>
    <row r="3" spans="2:5" ht="30.95" customHeight="1" x14ac:dyDescent="0.3">
      <c r="B3" s="47"/>
      <c r="C3" s="48"/>
      <c r="D3" s="49"/>
      <c r="E3" s="50"/>
    </row>
    <row r="4" spans="2:5" ht="30.95" customHeight="1" x14ac:dyDescent="0.3">
      <c r="B4" s="47" t="s">
        <v>264</v>
      </c>
      <c r="C4" s="48" t="s">
        <v>138</v>
      </c>
      <c r="D4" s="49">
        <v>0.12847222222222221</v>
      </c>
      <c r="E4" s="50" t="s">
        <v>353</v>
      </c>
    </row>
    <row r="5" spans="2:5" ht="30.95" customHeight="1" x14ac:dyDescent="0.3">
      <c r="B5" s="48"/>
      <c r="C5" s="48"/>
      <c r="D5" s="51"/>
      <c r="E5" s="52"/>
    </row>
    <row r="6" spans="2:5" ht="30.95" customHeight="1" x14ac:dyDescent="0.3">
      <c r="B6" s="53" t="s">
        <v>280</v>
      </c>
      <c r="C6" s="61" t="s">
        <v>91</v>
      </c>
      <c r="D6" s="51">
        <v>0.14583333333333334</v>
      </c>
      <c r="E6" s="52" t="s">
        <v>47</v>
      </c>
    </row>
    <row r="7" spans="2:5" ht="30.95" customHeight="1" x14ac:dyDescent="0.3">
      <c r="B7" s="53" t="s">
        <v>307</v>
      </c>
      <c r="C7" s="61" t="s">
        <v>91</v>
      </c>
      <c r="D7" s="51">
        <v>0.14583333333333334</v>
      </c>
      <c r="E7" s="52" t="s">
        <v>309</v>
      </c>
    </row>
    <row r="8" spans="2:5" ht="30.95" customHeight="1" x14ac:dyDescent="0.3">
      <c r="B8" s="53" t="s">
        <v>260</v>
      </c>
      <c r="C8" s="61" t="s">
        <v>91</v>
      </c>
      <c r="D8" s="51">
        <v>0.14583333333333334</v>
      </c>
      <c r="E8" s="52" t="s">
        <v>319</v>
      </c>
    </row>
    <row r="9" spans="2:5" ht="30.95" customHeight="1" x14ac:dyDescent="0.3">
      <c r="B9" s="48" t="s">
        <v>236</v>
      </c>
      <c r="C9" s="48" t="s">
        <v>130</v>
      </c>
      <c r="D9" s="51">
        <v>0.15277777777777779</v>
      </c>
      <c r="E9" s="52" t="s">
        <v>60</v>
      </c>
    </row>
    <row r="10" spans="2:5" ht="30.95" customHeight="1" x14ac:dyDescent="0.3">
      <c r="B10" s="48" t="s">
        <v>247</v>
      </c>
      <c r="C10" s="48"/>
      <c r="D10" s="51">
        <v>0.15972222222222221</v>
      </c>
      <c r="E10" s="52" t="s">
        <v>197</v>
      </c>
    </row>
    <row r="11" spans="2:5" ht="30.95" customHeight="1" x14ac:dyDescent="0.3">
      <c r="B11" s="48" t="s">
        <v>238</v>
      </c>
      <c r="C11" s="48"/>
      <c r="D11" s="51"/>
      <c r="E11" s="52" t="s">
        <v>182</v>
      </c>
    </row>
    <row r="12" spans="2:5" ht="30.95" customHeight="1" x14ac:dyDescent="0.3">
      <c r="B12" s="66"/>
      <c r="C12" s="62"/>
      <c r="D12" s="59"/>
      <c r="E12" s="67"/>
    </row>
    <row r="13" spans="2:5" ht="30.95" customHeight="1" x14ac:dyDescent="0.3">
      <c r="B13" s="294" t="s">
        <v>173</v>
      </c>
      <c r="C13" s="295"/>
      <c r="D13" s="295"/>
      <c r="E13" s="296"/>
    </row>
    <row r="14" spans="2:5" ht="30.95" customHeight="1" x14ac:dyDescent="0.3">
      <c r="B14" s="48"/>
      <c r="C14" s="48"/>
      <c r="D14" s="51"/>
      <c r="E14" s="52"/>
    </row>
    <row r="15" spans="2:5" ht="30.95" customHeight="1" x14ac:dyDescent="0.3">
      <c r="B15" s="48" t="s">
        <v>280</v>
      </c>
      <c r="C15" s="48" t="s">
        <v>114</v>
      </c>
      <c r="D15" s="51">
        <v>0.25694444444444442</v>
      </c>
      <c r="E15" s="52" t="s">
        <v>348</v>
      </c>
    </row>
    <row r="16" spans="2:5" ht="30.95" customHeight="1" x14ac:dyDescent="0.3">
      <c r="B16" s="48" t="s">
        <v>238</v>
      </c>
      <c r="C16" s="48" t="s">
        <v>145</v>
      </c>
      <c r="D16" s="51">
        <v>0.25694444444444442</v>
      </c>
      <c r="E16" s="52" t="s">
        <v>315</v>
      </c>
    </row>
    <row r="17" spans="2:5" ht="30.95" customHeight="1" x14ac:dyDescent="0.3">
      <c r="B17" s="48" t="s">
        <v>307</v>
      </c>
      <c r="C17" s="48" t="s">
        <v>89</v>
      </c>
      <c r="D17" s="51">
        <v>0.25694444444444442</v>
      </c>
      <c r="E17" s="52" t="s">
        <v>25</v>
      </c>
    </row>
    <row r="18" spans="2:5" ht="30.95" customHeight="1" x14ac:dyDescent="0.3">
      <c r="B18" s="48" t="s">
        <v>260</v>
      </c>
      <c r="C18" s="48" t="s">
        <v>89</v>
      </c>
      <c r="D18" s="51">
        <v>0.25694444444444442</v>
      </c>
      <c r="E18" s="52" t="s">
        <v>25</v>
      </c>
    </row>
    <row r="19" spans="2:5" ht="30.95" customHeight="1" x14ac:dyDescent="0.3">
      <c r="B19" s="48" t="s">
        <v>236</v>
      </c>
      <c r="C19" s="48" t="s">
        <v>98</v>
      </c>
      <c r="D19" s="51">
        <v>0.2638888888888889</v>
      </c>
      <c r="E19" s="52" t="s">
        <v>340</v>
      </c>
    </row>
    <row r="20" spans="2:5" ht="30.95" customHeight="1" x14ac:dyDescent="0.3">
      <c r="B20" s="48" t="s">
        <v>247</v>
      </c>
      <c r="C20" s="48" t="s">
        <v>97</v>
      </c>
      <c r="D20" s="51">
        <v>0.27083333333333331</v>
      </c>
      <c r="E20" s="52" t="s">
        <v>227</v>
      </c>
    </row>
    <row r="21" spans="2:5" ht="30.95" customHeight="1" x14ac:dyDescent="0.3">
      <c r="B21" s="48" t="s">
        <v>264</v>
      </c>
      <c r="C21" s="48" t="s">
        <v>132</v>
      </c>
      <c r="D21" s="51">
        <v>0.28472222222222221</v>
      </c>
      <c r="E21" s="52" t="s">
        <v>329</v>
      </c>
    </row>
    <row r="22" spans="2:5" ht="30.95" customHeight="1" x14ac:dyDescent="0.3">
      <c r="B22" s="48" t="s">
        <v>250</v>
      </c>
      <c r="C22" s="48"/>
      <c r="D22" s="51"/>
      <c r="E22" s="52"/>
    </row>
    <row r="23" spans="2:5" ht="30.95" customHeight="1" x14ac:dyDescent="0.3">
      <c r="B23" s="47"/>
      <c r="C23" s="48"/>
      <c r="D23" s="49"/>
      <c r="E23" s="50"/>
    </row>
    <row r="24" spans="2:5" ht="30.95" customHeight="1" x14ac:dyDescent="0.3">
      <c r="B24" s="63"/>
      <c r="C24" s="62"/>
      <c r="D24" s="64"/>
      <c r="E24" s="65"/>
    </row>
    <row r="25" spans="2:5" ht="30.95" customHeight="1" x14ac:dyDescent="0.3">
      <c r="B25" s="294" t="s">
        <v>164</v>
      </c>
      <c r="C25" s="295"/>
      <c r="D25" s="295"/>
      <c r="E25" s="296"/>
    </row>
    <row r="26" spans="2:5" ht="30.95" customHeight="1" x14ac:dyDescent="0.3">
      <c r="B26" s="48"/>
      <c r="C26" s="48"/>
      <c r="D26" s="51"/>
      <c r="E26" s="52"/>
    </row>
    <row r="27" spans="2:5" ht="30.95" customHeight="1" x14ac:dyDescent="0.3">
      <c r="B27" s="48" t="s">
        <v>265</v>
      </c>
      <c r="C27" s="48"/>
      <c r="D27" s="51">
        <v>0.10416666666666667</v>
      </c>
      <c r="E27" s="52" t="s">
        <v>276</v>
      </c>
    </row>
    <row r="28" spans="2:5" ht="30.95" customHeight="1" x14ac:dyDescent="0.3">
      <c r="B28" s="48" t="s">
        <v>250</v>
      </c>
      <c r="C28" s="48"/>
      <c r="D28" s="51">
        <v>0.10416666666666667</v>
      </c>
      <c r="E28" s="52" t="s">
        <v>289</v>
      </c>
    </row>
    <row r="29" spans="2:5" ht="30.95" customHeight="1" x14ac:dyDescent="0.3">
      <c r="B29" s="48"/>
      <c r="C29" s="48"/>
      <c r="D29" s="51"/>
      <c r="E29" s="52"/>
    </row>
    <row r="30" spans="2:5" ht="30.95" customHeight="1" x14ac:dyDescent="0.3">
      <c r="B30" s="48"/>
      <c r="C30" s="48"/>
      <c r="D30" s="51"/>
      <c r="E30" s="52" t="s">
        <v>208</v>
      </c>
    </row>
    <row r="31" spans="2:5" ht="30.95" customHeight="1" x14ac:dyDescent="0.3">
      <c r="B31" s="48" t="s">
        <v>266</v>
      </c>
      <c r="C31" s="48" t="s">
        <v>103</v>
      </c>
      <c r="D31" s="51">
        <v>0.125</v>
      </c>
      <c r="E31" s="52" t="s">
        <v>208</v>
      </c>
    </row>
    <row r="32" spans="2:5" ht="30.95" customHeight="1" x14ac:dyDescent="0.3">
      <c r="B32" s="48" t="s">
        <v>235</v>
      </c>
      <c r="C32" s="48" t="s">
        <v>103</v>
      </c>
      <c r="D32" s="51"/>
      <c r="E32" s="52" t="s">
        <v>208</v>
      </c>
    </row>
    <row r="33" spans="2:6" ht="30.95" customHeight="1" x14ac:dyDescent="0.3">
      <c r="B33" s="48" t="s">
        <v>285</v>
      </c>
      <c r="C33" s="48"/>
      <c r="D33" s="51"/>
      <c r="E33" s="54" t="s">
        <v>166</v>
      </c>
    </row>
    <row r="34" spans="2:6" ht="30.95" customHeight="1" x14ac:dyDescent="0.3">
      <c r="B34" s="48"/>
      <c r="C34" s="48"/>
      <c r="D34" s="51"/>
      <c r="E34" s="54"/>
    </row>
    <row r="35" spans="2:6" ht="30.95" customHeight="1" x14ac:dyDescent="0.3">
      <c r="B35" s="48" t="s">
        <v>270</v>
      </c>
      <c r="C35" s="48"/>
      <c r="D35" s="51"/>
      <c r="E35" s="54" t="s">
        <v>68</v>
      </c>
    </row>
    <row r="36" spans="2:6" ht="30.95" customHeight="1" x14ac:dyDescent="0.3">
      <c r="B36" s="48"/>
      <c r="C36" s="48"/>
      <c r="D36" s="51"/>
      <c r="E36" s="52"/>
    </row>
    <row r="37" spans="2:6" ht="30.95" customHeight="1" x14ac:dyDescent="0.3">
      <c r="B37" s="48"/>
      <c r="C37" s="48"/>
      <c r="D37" s="51"/>
      <c r="E37" s="52" t="s">
        <v>230</v>
      </c>
    </row>
    <row r="38" spans="2:6" ht="30.95" customHeight="1" x14ac:dyDescent="0.3">
      <c r="B38" s="48"/>
      <c r="C38" s="48"/>
      <c r="D38" s="51"/>
      <c r="E38" s="52"/>
    </row>
    <row r="39" spans="2:6" ht="30.95" customHeight="1" x14ac:dyDescent="0.3">
      <c r="B39" s="294" t="s">
        <v>170</v>
      </c>
      <c r="C39" s="295"/>
      <c r="D39" s="295"/>
      <c r="E39" s="296"/>
    </row>
    <row r="40" spans="2:6" ht="30.95" customHeight="1" x14ac:dyDescent="0.3">
      <c r="B40" s="48" t="s">
        <v>266</v>
      </c>
      <c r="C40" s="48" t="s">
        <v>137</v>
      </c>
      <c r="D40" s="51">
        <v>0.25347222222222221</v>
      </c>
      <c r="E40" s="52" t="s">
        <v>333</v>
      </c>
      <c r="F40" s="5" t="s">
        <v>219</v>
      </c>
    </row>
    <row r="41" spans="2:6" ht="30.95" customHeight="1" x14ac:dyDescent="0.3">
      <c r="B41" s="55" t="s">
        <v>235</v>
      </c>
      <c r="C41" s="48" t="s">
        <v>155</v>
      </c>
      <c r="D41" s="51">
        <v>0.27777777777777779</v>
      </c>
      <c r="E41" s="54" t="s">
        <v>318</v>
      </c>
    </row>
    <row r="42" spans="2:6" ht="30.95" customHeight="1" x14ac:dyDescent="0.3">
      <c r="B42" s="48" t="s">
        <v>285</v>
      </c>
      <c r="C42" s="48" t="s">
        <v>122</v>
      </c>
      <c r="D42" s="51">
        <v>0.28819444444444442</v>
      </c>
      <c r="E42" s="54" t="s">
        <v>5</v>
      </c>
      <c r="F42" s="5" t="s">
        <v>221</v>
      </c>
    </row>
    <row r="43" spans="2:6" ht="30.95" customHeight="1" x14ac:dyDescent="0.3">
      <c r="B43" s="48"/>
      <c r="C43" s="48"/>
      <c r="D43" s="51"/>
      <c r="E43" s="54" t="s">
        <v>167</v>
      </c>
    </row>
    <row r="44" spans="2:6" ht="30.95" customHeight="1" x14ac:dyDescent="0.3">
      <c r="B44" s="48"/>
      <c r="C44" s="48"/>
      <c r="D44" s="51"/>
      <c r="E44" s="52"/>
    </row>
    <row r="45" spans="2:6" ht="30.95" customHeight="1" x14ac:dyDescent="0.3">
      <c r="B45" s="48"/>
      <c r="C45" s="48"/>
      <c r="D45" s="51"/>
      <c r="E45" s="54"/>
    </row>
    <row r="46" spans="2:6" ht="30.95" customHeight="1" x14ac:dyDescent="0.3">
      <c r="B46" s="55"/>
      <c r="C46" s="48"/>
      <c r="D46" s="51"/>
      <c r="E46" s="54"/>
    </row>
    <row r="47" spans="2:6" ht="30.95" customHeight="1" x14ac:dyDescent="0.3">
      <c r="B47" s="48"/>
      <c r="C47" s="48"/>
      <c r="D47" s="51"/>
      <c r="E47" s="54"/>
    </row>
    <row r="48" spans="2:6" ht="30.95" customHeight="1" x14ac:dyDescent="0.3">
      <c r="B48" s="56"/>
      <c r="C48" s="56"/>
      <c r="D48" s="56"/>
      <c r="E48" s="57"/>
    </row>
    <row r="49" spans="2:5" ht="30.95" customHeight="1" x14ac:dyDescent="0.3">
      <c r="B49" s="294" t="s">
        <v>202</v>
      </c>
      <c r="C49" s="295"/>
      <c r="D49" s="295"/>
      <c r="E49" s="296"/>
    </row>
    <row r="50" spans="2:5" ht="30.95" customHeight="1" x14ac:dyDescent="0.3">
      <c r="B50" s="48" t="s">
        <v>283</v>
      </c>
      <c r="C50" s="51" t="s">
        <v>90</v>
      </c>
      <c r="D50" s="51">
        <v>0.11805555555555555</v>
      </c>
      <c r="E50" s="54" t="s">
        <v>45</v>
      </c>
    </row>
    <row r="51" spans="2:5" ht="30.95" customHeight="1" x14ac:dyDescent="0.3">
      <c r="B51" s="48" t="s">
        <v>294</v>
      </c>
      <c r="C51" s="48"/>
      <c r="D51" s="51">
        <v>0.12847222222222221</v>
      </c>
      <c r="E51" s="54" t="s">
        <v>185</v>
      </c>
    </row>
    <row r="52" spans="2:5" ht="30.95" customHeight="1" x14ac:dyDescent="0.3">
      <c r="B52" s="48" t="s">
        <v>246</v>
      </c>
      <c r="C52" s="48" t="s">
        <v>139</v>
      </c>
      <c r="D52" s="51">
        <v>0.13541666666666666</v>
      </c>
      <c r="E52" s="54" t="s">
        <v>43</v>
      </c>
    </row>
    <row r="53" spans="2:5" ht="30.95" customHeight="1" x14ac:dyDescent="0.3">
      <c r="B53" s="68" t="s">
        <v>272</v>
      </c>
      <c r="C53" s="68" t="s">
        <v>135</v>
      </c>
      <c r="D53" s="69">
        <v>0.1423611111111111</v>
      </c>
      <c r="E53" s="70" t="s">
        <v>317</v>
      </c>
    </row>
    <row r="54" spans="2:5" ht="30.95" customHeight="1" x14ac:dyDescent="0.3">
      <c r="B54" s="68" t="s">
        <v>275</v>
      </c>
      <c r="C54" s="69" t="s">
        <v>144</v>
      </c>
      <c r="D54" s="69">
        <v>0.14583333333333334</v>
      </c>
      <c r="E54" s="70" t="s">
        <v>46</v>
      </c>
    </row>
    <row r="55" spans="2:5" ht="30.95" customHeight="1" x14ac:dyDescent="0.3">
      <c r="B55" s="48" t="s">
        <v>241</v>
      </c>
      <c r="C55" s="51" t="s">
        <v>144</v>
      </c>
      <c r="D55" s="51">
        <v>0.14583333333333334</v>
      </c>
      <c r="E55" s="54" t="s">
        <v>46</v>
      </c>
    </row>
    <row r="56" spans="2:5" ht="30.95" customHeight="1" x14ac:dyDescent="0.3">
      <c r="B56" s="47" t="s">
        <v>248</v>
      </c>
      <c r="C56" s="51" t="s">
        <v>144</v>
      </c>
      <c r="D56" s="51">
        <v>0.14583333333333334</v>
      </c>
      <c r="E56" s="54" t="s">
        <v>46</v>
      </c>
    </row>
    <row r="57" spans="2:5" ht="30.95" customHeight="1" x14ac:dyDescent="0.3">
      <c r="B57" s="53" t="s">
        <v>259</v>
      </c>
      <c r="C57" s="61" t="s">
        <v>140</v>
      </c>
      <c r="D57" s="51">
        <v>0.15277777777777779</v>
      </c>
      <c r="E57" s="52" t="s">
        <v>213</v>
      </c>
    </row>
    <row r="58" spans="2:5" ht="30.95" customHeight="1" x14ac:dyDescent="0.3">
      <c r="B58" s="58"/>
      <c r="C58" s="62"/>
      <c r="D58" s="59"/>
      <c r="E58" s="60"/>
    </row>
    <row r="59" spans="2:5" ht="30.95" customHeight="1" x14ac:dyDescent="0.3">
      <c r="B59" s="294" t="s">
        <v>70</v>
      </c>
      <c r="C59" s="295"/>
      <c r="D59" s="295"/>
      <c r="E59" s="296"/>
    </row>
    <row r="60" spans="2:5" ht="30.95" customHeight="1" x14ac:dyDescent="0.3">
      <c r="B60" s="48" t="s">
        <v>246</v>
      </c>
      <c r="C60" s="48" t="s">
        <v>36</v>
      </c>
      <c r="D60" s="49">
        <v>0.25694444444444442</v>
      </c>
      <c r="E60" s="50" t="s">
        <v>341</v>
      </c>
    </row>
    <row r="61" spans="2:5" ht="30.95" customHeight="1" x14ac:dyDescent="0.3">
      <c r="B61" s="48" t="s">
        <v>241</v>
      </c>
      <c r="C61" s="47" t="s">
        <v>82</v>
      </c>
      <c r="D61" s="49">
        <v>0.25694444444444442</v>
      </c>
      <c r="E61" s="50" t="s">
        <v>334</v>
      </c>
    </row>
    <row r="62" spans="2:5" ht="30.95" customHeight="1" x14ac:dyDescent="0.3">
      <c r="B62" s="47" t="s">
        <v>248</v>
      </c>
      <c r="C62" s="47" t="s">
        <v>82</v>
      </c>
      <c r="D62" s="49">
        <v>0.25694444444444442</v>
      </c>
      <c r="E62" s="50" t="s">
        <v>334</v>
      </c>
    </row>
    <row r="63" spans="2:5" ht="30.95" customHeight="1" x14ac:dyDescent="0.3">
      <c r="B63" s="68" t="s">
        <v>272</v>
      </c>
      <c r="C63" s="68" t="s">
        <v>147</v>
      </c>
      <c r="D63" s="69">
        <v>0.2673611111111111</v>
      </c>
      <c r="E63" s="70" t="s">
        <v>17</v>
      </c>
    </row>
    <row r="64" spans="2:5" ht="30.95" customHeight="1" x14ac:dyDescent="0.3">
      <c r="B64" s="68" t="s">
        <v>275</v>
      </c>
      <c r="C64" s="68" t="s">
        <v>147</v>
      </c>
      <c r="D64" s="69">
        <v>0.2673611111111111</v>
      </c>
      <c r="E64" s="70" t="s">
        <v>17</v>
      </c>
    </row>
    <row r="65" spans="2:5" ht="30.95" customHeight="1" x14ac:dyDescent="0.3">
      <c r="B65" s="48" t="s">
        <v>283</v>
      </c>
      <c r="C65" s="47" t="s">
        <v>110</v>
      </c>
      <c r="D65" s="49">
        <v>0.27430555555555558</v>
      </c>
      <c r="E65" s="50" t="s">
        <v>330</v>
      </c>
    </row>
    <row r="66" spans="2:5" ht="30.95" customHeight="1" x14ac:dyDescent="0.3">
      <c r="B66" s="48" t="s">
        <v>294</v>
      </c>
      <c r="C66" s="48" t="s">
        <v>84</v>
      </c>
      <c r="D66" s="51">
        <v>0.28125</v>
      </c>
      <c r="E66" s="54" t="s">
        <v>322</v>
      </c>
    </row>
    <row r="67" spans="2:5" ht="30.95" customHeight="1" x14ac:dyDescent="0.3">
      <c r="B67" s="5"/>
      <c r="C67" s="5"/>
      <c r="D67" s="5"/>
      <c r="E67" s="5"/>
    </row>
    <row r="68" spans="2:5" ht="30.95" customHeight="1" x14ac:dyDescent="0.3">
      <c r="B68" s="48" t="s">
        <v>259</v>
      </c>
      <c r="C68" s="48" t="s">
        <v>73</v>
      </c>
      <c r="D68" s="51"/>
      <c r="E68" s="52" t="s">
        <v>187</v>
      </c>
    </row>
    <row r="69" spans="2:5" ht="30.95" customHeight="1" x14ac:dyDescent="0.3"/>
    <row r="70" spans="2:5" ht="30.95" customHeight="1" x14ac:dyDescent="0.3"/>
    <row r="77" spans="2:5" x14ac:dyDescent="0.3">
      <c r="E77" s="44" t="s">
        <v>108</v>
      </c>
    </row>
  </sheetData>
  <mergeCells count="6">
    <mergeCell ref="B59:E59"/>
    <mergeCell ref="B2:E2"/>
    <mergeCell ref="B49:E49"/>
    <mergeCell ref="B25:E25"/>
    <mergeCell ref="B39:E39"/>
    <mergeCell ref="B13:E13"/>
  </mergeCells>
  <phoneticPr fontId="7" type="noConversion"/>
  <pageMargins left="8.3333335816860199E-2" right="8.3750002086162567E-2" top="0.75" bottom="0.75" header="0.30000001192092896" footer="0.30000001192092896"/>
  <pageSetup paperSize="9" scale="77" orientation="portrait" horizontalDpi="300" verticalDpi="300" r:id="rId1"/>
  <rowBreaks count="1" manualBreakCount="1">
    <brk id="68" max="1048575" man="1"/>
  </rowBreaks>
  <colBreaks count="1" manualBreakCount="1">
    <brk id="5" max="1638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70"/>
  <sheetViews>
    <sheetView view="pageBreakPreview" topLeftCell="A43" zoomScale="80" zoomScaleNormal="80" zoomScaleSheetLayoutView="80" workbookViewId="0">
      <selection activeCell="K13" sqref="K13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44" customWidth="1"/>
    <col min="6" max="6" width="79" style="45" customWidth="1"/>
    <col min="7" max="7" width="7.875" style="5" customWidth="1"/>
    <col min="8" max="8" width="7" style="5" customWidth="1"/>
    <col min="9" max="9" width="7.75" style="5" customWidth="1"/>
    <col min="10" max="11" width="9" style="5"/>
    <col min="12" max="12" width="9.75" style="5" customWidth="1"/>
    <col min="13" max="16384" width="9" style="5"/>
  </cols>
  <sheetData>
    <row r="1" spans="2:21" ht="30.95" customHeight="1" x14ac:dyDescent="0.3">
      <c r="F1" s="46">
        <f ca="1">TODAY()</f>
        <v>46202</v>
      </c>
    </row>
    <row r="2" spans="2:21" ht="30.95" customHeight="1" x14ac:dyDescent="0.3">
      <c r="B2" s="297" t="s">
        <v>175</v>
      </c>
      <c r="C2" s="297"/>
      <c r="D2" s="297"/>
      <c r="E2" s="297"/>
      <c r="F2" s="297"/>
    </row>
    <row r="3" spans="2:21" ht="30.95" customHeight="1" x14ac:dyDescent="0.3">
      <c r="B3" s="78">
        <v>1</v>
      </c>
      <c r="C3" s="47" t="s">
        <v>261</v>
      </c>
      <c r="D3" s="48" t="s">
        <v>138</v>
      </c>
      <c r="E3" s="49">
        <v>0.12847222222222221</v>
      </c>
      <c r="F3" s="50" t="s">
        <v>353</v>
      </c>
    </row>
    <row r="4" spans="2:21" ht="30.95" customHeight="1" x14ac:dyDescent="0.3">
      <c r="B4" s="78">
        <v>2</v>
      </c>
      <c r="C4" s="48" t="s">
        <v>270</v>
      </c>
      <c r="D4" s="48" t="s">
        <v>151</v>
      </c>
      <c r="E4" s="51">
        <v>0.13541666666666666</v>
      </c>
      <c r="F4" s="52" t="s">
        <v>234</v>
      </c>
    </row>
    <row r="5" spans="2:21" ht="30.95" customHeight="1" x14ac:dyDescent="0.3">
      <c r="B5" s="78">
        <v>3</v>
      </c>
      <c r="C5" s="48" t="s">
        <v>280</v>
      </c>
      <c r="D5" s="48" t="s">
        <v>91</v>
      </c>
      <c r="E5" s="51">
        <v>0.14583333333333334</v>
      </c>
      <c r="F5" s="52" t="s">
        <v>40</v>
      </c>
    </row>
    <row r="6" spans="2:21" ht="30.95" customHeight="1" x14ac:dyDescent="0.3">
      <c r="B6" s="78">
        <v>4</v>
      </c>
      <c r="C6" s="48" t="s">
        <v>307</v>
      </c>
      <c r="D6" s="48" t="s">
        <v>91</v>
      </c>
      <c r="E6" s="51">
        <v>0.14583333333333334</v>
      </c>
      <c r="F6" s="52" t="s">
        <v>312</v>
      </c>
    </row>
    <row r="7" spans="2:21" ht="30.95" customHeight="1" x14ac:dyDescent="0.3">
      <c r="B7" s="78">
        <v>5</v>
      </c>
      <c r="C7" s="48" t="s">
        <v>260</v>
      </c>
      <c r="D7" s="48" t="s">
        <v>91</v>
      </c>
      <c r="E7" s="51">
        <v>0.14583333333333334</v>
      </c>
      <c r="F7" s="52" t="s">
        <v>312</v>
      </c>
      <c r="U7" s="5" t="s">
        <v>257</v>
      </c>
    </row>
    <row r="8" spans="2:21" ht="30.95" customHeight="1" x14ac:dyDescent="0.3">
      <c r="B8" s="78">
        <v>6</v>
      </c>
      <c r="C8" s="48" t="s">
        <v>274</v>
      </c>
      <c r="D8" s="48" t="s">
        <v>91</v>
      </c>
      <c r="E8" s="51">
        <v>0.14583333333333334</v>
      </c>
      <c r="F8" s="52" t="s">
        <v>47</v>
      </c>
    </row>
    <row r="9" spans="2:21" ht="30.95" customHeight="1" x14ac:dyDescent="0.3">
      <c r="B9" s="78">
        <v>7</v>
      </c>
      <c r="C9" s="48" t="s">
        <v>237</v>
      </c>
      <c r="D9" s="48" t="s">
        <v>130</v>
      </c>
      <c r="E9" s="51">
        <v>0.15277777777777779</v>
      </c>
      <c r="F9" s="52" t="s">
        <v>346</v>
      </c>
    </row>
    <row r="10" spans="2:21" ht="30.95" customHeight="1" x14ac:dyDescent="0.3">
      <c r="B10" s="78">
        <v>8</v>
      </c>
      <c r="C10" s="48" t="s">
        <v>236</v>
      </c>
      <c r="D10" s="48"/>
      <c r="E10" s="51">
        <v>0.15277777777777779</v>
      </c>
      <c r="F10" s="52" t="s">
        <v>228</v>
      </c>
    </row>
    <row r="11" spans="2:21" ht="30.95" customHeight="1" x14ac:dyDescent="0.3">
      <c r="B11" s="78"/>
      <c r="C11" s="47" t="s">
        <v>264</v>
      </c>
      <c r="D11" s="48" t="s">
        <v>138</v>
      </c>
      <c r="E11" s="49">
        <v>0.12847222222222221</v>
      </c>
      <c r="F11" s="50" t="s">
        <v>353</v>
      </c>
    </row>
    <row r="12" spans="2:21" ht="30.95" customHeight="1" x14ac:dyDescent="0.3">
      <c r="B12" s="297" t="s">
        <v>173</v>
      </c>
      <c r="C12" s="297"/>
      <c r="D12" s="297"/>
      <c r="E12" s="297"/>
      <c r="F12" s="297"/>
    </row>
    <row r="13" spans="2:21" ht="30.95" customHeight="1" x14ac:dyDescent="0.3">
      <c r="B13" s="78">
        <v>1</v>
      </c>
      <c r="C13" s="48" t="s">
        <v>236</v>
      </c>
      <c r="D13" s="48" t="s">
        <v>98</v>
      </c>
      <c r="E13" s="51">
        <v>0.25347222222222221</v>
      </c>
      <c r="F13" s="52" t="s">
        <v>340</v>
      </c>
    </row>
    <row r="14" spans="2:21" ht="30.95" customHeight="1" x14ac:dyDescent="0.3">
      <c r="B14" s="78">
        <v>2</v>
      </c>
      <c r="C14" s="48" t="s">
        <v>237</v>
      </c>
      <c r="D14" s="48" t="s">
        <v>98</v>
      </c>
      <c r="E14" s="51">
        <v>0.25347222222222221</v>
      </c>
      <c r="F14" s="52" t="s">
        <v>340</v>
      </c>
    </row>
    <row r="15" spans="2:21" ht="30.95" customHeight="1" x14ac:dyDescent="0.3">
      <c r="B15" s="78">
        <v>3</v>
      </c>
      <c r="C15" s="48" t="s">
        <v>270</v>
      </c>
      <c r="D15" s="48" t="s">
        <v>94</v>
      </c>
      <c r="E15" s="51">
        <v>0.25694444444444442</v>
      </c>
      <c r="F15" s="52" t="s">
        <v>162</v>
      </c>
    </row>
    <row r="16" spans="2:21" ht="30.95" customHeight="1" x14ac:dyDescent="0.3">
      <c r="B16" s="78">
        <v>4</v>
      </c>
      <c r="C16" s="48" t="s">
        <v>253</v>
      </c>
      <c r="D16" s="48" t="s">
        <v>81</v>
      </c>
      <c r="E16" s="51">
        <v>0.26041666666666669</v>
      </c>
      <c r="F16" s="52" t="s">
        <v>29</v>
      </c>
    </row>
    <row r="17" spans="2:6" ht="30.95" customHeight="1" x14ac:dyDescent="0.3">
      <c r="B17" s="78">
        <v>5</v>
      </c>
      <c r="C17" s="48" t="s">
        <v>271</v>
      </c>
      <c r="D17" s="48" t="s">
        <v>81</v>
      </c>
      <c r="E17" s="51">
        <v>0.26041666666666669</v>
      </c>
      <c r="F17" s="52" t="s">
        <v>29</v>
      </c>
    </row>
    <row r="18" spans="2:6" ht="30.95" customHeight="1" x14ac:dyDescent="0.3">
      <c r="B18" s="78">
        <v>6</v>
      </c>
      <c r="C18" s="48" t="s">
        <v>280</v>
      </c>
      <c r="D18" s="48" t="s">
        <v>114</v>
      </c>
      <c r="E18" s="51">
        <v>0.26041666666666669</v>
      </c>
      <c r="F18" s="52" t="s">
        <v>348</v>
      </c>
    </row>
    <row r="19" spans="2:6" ht="30.95" customHeight="1" x14ac:dyDescent="0.3">
      <c r="B19" s="78">
        <v>7</v>
      </c>
      <c r="C19" s="48" t="s">
        <v>307</v>
      </c>
      <c r="D19" s="48" t="s">
        <v>89</v>
      </c>
      <c r="E19" s="51">
        <v>0.26041666666666669</v>
      </c>
      <c r="F19" s="52" t="s">
        <v>25</v>
      </c>
    </row>
    <row r="20" spans="2:6" ht="30.95" customHeight="1" x14ac:dyDescent="0.3">
      <c r="B20" s="78">
        <v>8</v>
      </c>
      <c r="C20" s="48" t="s">
        <v>260</v>
      </c>
      <c r="D20" s="48" t="s">
        <v>89</v>
      </c>
      <c r="E20" s="51">
        <v>0.26041666666666669</v>
      </c>
      <c r="F20" s="52" t="s">
        <v>25</v>
      </c>
    </row>
    <row r="21" spans="2:6" ht="30.95" customHeight="1" x14ac:dyDescent="0.3">
      <c r="B21" s="78">
        <v>9</v>
      </c>
      <c r="C21" s="48" t="s">
        <v>274</v>
      </c>
      <c r="D21" s="48" t="s">
        <v>161</v>
      </c>
      <c r="E21" s="51">
        <v>0.26041666666666669</v>
      </c>
      <c r="F21" s="52" t="s">
        <v>349</v>
      </c>
    </row>
    <row r="22" spans="2:6" ht="30.95" customHeight="1" x14ac:dyDescent="0.3">
      <c r="B22" s="78">
        <v>10</v>
      </c>
      <c r="C22" s="48" t="s">
        <v>264</v>
      </c>
      <c r="D22" s="48" t="s">
        <v>132</v>
      </c>
      <c r="E22" s="51">
        <v>0.27083333333333331</v>
      </c>
      <c r="F22" s="52" t="s">
        <v>329</v>
      </c>
    </row>
    <row r="23" spans="2:6" ht="30.95" customHeight="1" x14ac:dyDescent="0.3">
      <c r="B23" s="297" t="s">
        <v>164</v>
      </c>
      <c r="C23" s="297"/>
      <c r="D23" s="297"/>
      <c r="E23" s="297"/>
      <c r="F23" s="297"/>
    </row>
    <row r="24" spans="2:6" ht="30.95" customHeight="1" x14ac:dyDescent="0.3">
      <c r="B24" s="78">
        <v>1</v>
      </c>
      <c r="C24" s="48" t="s">
        <v>266</v>
      </c>
      <c r="D24" s="48" t="s">
        <v>103</v>
      </c>
      <c r="E24" s="51">
        <v>0.13194444444444445</v>
      </c>
      <c r="F24" s="52" t="s">
        <v>64</v>
      </c>
    </row>
    <row r="25" spans="2:6" ht="30.95" customHeight="1" x14ac:dyDescent="0.3">
      <c r="B25" s="78">
        <v>2</v>
      </c>
      <c r="C25" s="48" t="s">
        <v>251</v>
      </c>
      <c r="D25" s="48" t="s">
        <v>149</v>
      </c>
      <c r="E25" s="51">
        <v>0.14583333333333334</v>
      </c>
      <c r="F25" s="52" t="s">
        <v>208</v>
      </c>
    </row>
    <row r="26" spans="2:6" ht="30.95" customHeight="1" x14ac:dyDescent="0.3">
      <c r="B26" s="78">
        <v>3</v>
      </c>
      <c r="C26" s="48" t="s">
        <v>295</v>
      </c>
      <c r="D26" s="48" t="s">
        <v>149</v>
      </c>
      <c r="E26" s="51">
        <v>0.14583333333333334</v>
      </c>
      <c r="F26" s="52" t="s">
        <v>16</v>
      </c>
    </row>
    <row r="27" spans="2:6" ht="30.95" customHeight="1" x14ac:dyDescent="0.3">
      <c r="B27" s="78">
        <v>4</v>
      </c>
      <c r="C27" s="48" t="s">
        <v>262</v>
      </c>
      <c r="D27" s="48" t="s">
        <v>149</v>
      </c>
      <c r="E27" s="51">
        <v>0.14583333333333334</v>
      </c>
      <c r="F27" s="52" t="s">
        <v>208</v>
      </c>
    </row>
    <row r="28" spans="2:6" ht="30.95" customHeight="1" x14ac:dyDescent="0.3">
      <c r="B28" s="78">
        <v>5</v>
      </c>
      <c r="C28" s="48" t="s">
        <v>244</v>
      </c>
      <c r="D28" s="48" t="s">
        <v>149</v>
      </c>
      <c r="E28" s="51">
        <v>0.14583333333333334</v>
      </c>
      <c r="F28" s="52" t="s">
        <v>208</v>
      </c>
    </row>
    <row r="29" spans="2:6" ht="30.95" customHeight="1" x14ac:dyDescent="0.3">
      <c r="B29" s="78">
        <v>6</v>
      </c>
      <c r="C29" s="48" t="s">
        <v>238</v>
      </c>
      <c r="D29" s="48" t="s">
        <v>149</v>
      </c>
      <c r="E29" s="51">
        <v>0.14583333333333334</v>
      </c>
      <c r="F29" s="52" t="s">
        <v>208</v>
      </c>
    </row>
    <row r="30" spans="2:6" ht="30.95" customHeight="1" x14ac:dyDescent="0.3">
      <c r="B30" s="78">
        <v>7</v>
      </c>
      <c r="C30" s="48" t="s">
        <v>256</v>
      </c>
      <c r="D30" s="48" t="s">
        <v>93</v>
      </c>
      <c r="E30" s="51">
        <v>0.14930555555555555</v>
      </c>
      <c r="F30" s="54" t="s">
        <v>184</v>
      </c>
    </row>
    <row r="31" spans="2:6" ht="30.95" customHeight="1" x14ac:dyDescent="0.3">
      <c r="B31" s="78">
        <v>8</v>
      </c>
      <c r="C31" s="48" t="s">
        <v>265</v>
      </c>
      <c r="D31" s="48" t="s">
        <v>138</v>
      </c>
      <c r="E31" s="51">
        <v>0.15277777777777779</v>
      </c>
      <c r="F31" s="54" t="s">
        <v>72</v>
      </c>
    </row>
    <row r="32" spans="2:6" ht="30.95" customHeight="1" x14ac:dyDescent="0.3">
      <c r="B32" s="78">
        <v>9</v>
      </c>
      <c r="C32" s="48" t="s">
        <v>299</v>
      </c>
      <c r="D32" s="48" t="s">
        <v>92</v>
      </c>
      <c r="E32" s="51">
        <v>0.15972222222222221</v>
      </c>
      <c r="F32" s="54" t="s">
        <v>38</v>
      </c>
    </row>
    <row r="33" spans="2:6" ht="30.95" customHeight="1" x14ac:dyDescent="0.3">
      <c r="B33" s="297" t="s">
        <v>170</v>
      </c>
      <c r="C33" s="297"/>
      <c r="D33" s="297"/>
      <c r="E33" s="297"/>
      <c r="F33" s="297"/>
    </row>
    <row r="34" spans="2:6" ht="30.95" customHeight="1" x14ac:dyDescent="0.3">
      <c r="B34" s="78">
        <v>1</v>
      </c>
      <c r="C34" s="48" t="s">
        <v>266</v>
      </c>
      <c r="D34" s="48" t="s">
        <v>137</v>
      </c>
      <c r="E34" s="51">
        <v>0.25347222222222221</v>
      </c>
      <c r="F34" s="52" t="s">
        <v>179</v>
      </c>
    </row>
    <row r="35" spans="2:6" ht="30.95" customHeight="1" x14ac:dyDescent="0.3">
      <c r="B35" s="78">
        <v>2</v>
      </c>
      <c r="C35" s="48" t="s">
        <v>238</v>
      </c>
      <c r="D35" s="48" t="s">
        <v>145</v>
      </c>
      <c r="E35" s="51">
        <v>0.25694444444444442</v>
      </c>
      <c r="F35" s="52" t="s">
        <v>315</v>
      </c>
    </row>
    <row r="36" spans="2:6" ht="30.95" customHeight="1" x14ac:dyDescent="0.3">
      <c r="B36" s="78">
        <v>3</v>
      </c>
      <c r="C36" s="48" t="s">
        <v>299</v>
      </c>
      <c r="D36" s="48" t="s">
        <v>92</v>
      </c>
      <c r="E36" s="51">
        <v>0.25694444444444442</v>
      </c>
      <c r="F36" s="54" t="s">
        <v>348</v>
      </c>
    </row>
    <row r="37" spans="2:6" ht="30.95" customHeight="1" x14ac:dyDescent="0.3">
      <c r="B37" s="78">
        <v>4</v>
      </c>
      <c r="C37" s="48" t="s">
        <v>244</v>
      </c>
      <c r="D37" s="48" t="s">
        <v>92</v>
      </c>
      <c r="E37" s="51">
        <v>0.25694444444444442</v>
      </c>
      <c r="F37" s="54" t="s">
        <v>348</v>
      </c>
    </row>
    <row r="38" spans="2:6" ht="30.95" customHeight="1" x14ac:dyDescent="0.3">
      <c r="B38" s="78">
        <v>5</v>
      </c>
      <c r="C38" s="48" t="s">
        <v>262</v>
      </c>
      <c r="D38" s="48" t="s">
        <v>107</v>
      </c>
      <c r="E38" s="51">
        <v>0.25694444444444442</v>
      </c>
      <c r="F38" s="54" t="s">
        <v>348</v>
      </c>
    </row>
    <row r="39" spans="2:6" ht="30.95" customHeight="1" x14ac:dyDescent="0.3">
      <c r="B39" s="78">
        <v>6</v>
      </c>
      <c r="C39" s="48" t="s">
        <v>251</v>
      </c>
      <c r="D39" s="48" t="s">
        <v>105</v>
      </c>
      <c r="E39" s="51">
        <v>0.26041666666666669</v>
      </c>
      <c r="F39" s="54" t="s">
        <v>19</v>
      </c>
    </row>
    <row r="40" spans="2:6" ht="30.95" customHeight="1" x14ac:dyDescent="0.3">
      <c r="B40" s="78">
        <v>7</v>
      </c>
      <c r="C40" s="48" t="s">
        <v>295</v>
      </c>
      <c r="D40" s="48" t="s">
        <v>123</v>
      </c>
      <c r="E40" s="51">
        <v>0.26180555555555557</v>
      </c>
      <c r="F40" s="52" t="s">
        <v>347</v>
      </c>
    </row>
    <row r="41" spans="2:6" ht="30.95" customHeight="1" x14ac:dyDescent="0.3">
      <c r="B41" s="78">
        <v>8</v>
      </c>
      <c r="C41" s="55" t="s">
        <v>265</v>
      </c>
      <c r="D41" s="48" t="s">
        <v>141</v>
      </c>
      <c r="E41" s="51">
        <v>0.2673611111111111</v>
      </c>
      <c r="F41" s="54" t="s">
        <v>167</v>
      </c>
    </row>
    <row r="42" spans="2:6" ht="30.95" customHeight="1" x14ac:dyDescent="0.3">
      <c r="B42" s="78">
        <v>9</v>
      </c>
      <c r="C42" s="48" t="s">
        <v>256</v>
      </c>
      <c r="D42" s="48" t="s">
        <v>104</v>
      </c>
      <c r="E42" s="51"/>
      <c r="F42" s="54" t="s">
        <v>169</v>
      </c>
    </row>
    <row r="43" spans="2:6" ht="30.95" customHeight="1" x14ac:dyDescent="0.3">
      <c r="B43" s="297" t="s">
        <v>202</v>
      </c>
      <c r="C43" s="297"/>
      <c r="D43" s="297"/>
      <c r="E43" s="297"/>
      <c r="F43" s="297"/>
    </row>
    <row r="44" spans="2:6" ht="30.95" customHeight="1" x14ac:dyDescent="0.3">
      <c r="B44" s="78">
        <v>2</v>
      </c>
      <c r="C44" s="48" t="s">
        <v>283</v>
      </c>
      <c r="D44" s="51" t="s">
        <v>90</v>
      </c>
      <c r="E44" s="51">
        <v>0.11805555555555555</v>
      </c>
      <c r="F44" s="54" t="s">
        <v>45</v>
      </c>
    </row>
    <row r="45" spans="2:6" ht="30.95" customHeight="1" x14ac:dyDescent="0.3">
      <c r="B45" s="78">
        <v>4</v>
      </c>
      <c r="C45" s="48" t="s">
        <v>277</v>
      </c>
      <c r="D45" s="48"/>
      <c r="E45" s="51">
        <v>0.13541666666666666</v>
      </c>
      <c r="F45" s="54" t="s">
        <v>216</v>
      </c>
    </row>
    <row r="46" spans="2:6" ht="30.95" customHeight="1" x14ac:dyDescent="0.3">
      <c r="B46" s="78">
        <v>5</v>
      </c>
      <c r="C46" s="48" t="s">
        <v>241</v>
      </c>
      <c r="D46" s="51" t="s">
        <v>144</v>
      </c>
      <c r="E46" s="51">
        <v>0.1388888888888889</v>
      </c>
      <c r="F46" s="54" t="s">
        <v>46</v>
      </c>
    </row>
    <row r="47" spans="2:6" ht="30.95" customHeight="1" x14ac:dyDescent="0.3">
      <c r="B47" s="78">
        <v>6</v>
      </c>
      <c r="C47" s="47" t="s">
        <v>248</v>
      </c>
      <c r="D47" s="51" t="s">
        <v>144</v>
      </c>
      <c r="E47" s="51">
        <v>0.1388888888888889</v>
      </c>
      <c r="F47" s="54" t="s">
        <v>46</v>
      </c>
    </row>
    <row r="48" spans="2:6" ht="30.95" customHeight="1" x14ac:dyDescent="0.3">
      <c r="B48" s="78">
        <v>7</v>
      </c>
      <c r="C48" s="48" t="s">
        <v>246</v>
      </c>
      <c r="D48" s="48" t="s">
        <v>139</v>
      </c>
      <c r="E48" s="51">
        <v>0.1423611111111111</v>
      </c>
      <c r="F48" s="54" t="s">
        <v>43</v>
      </c>
    </row>
    <row r="49" spans="2:6" ht="30.95" customHeight="1" x14ac:dyDescent="0.3">
      <c r="B49" s="78">
        <v>8</v>
      </c>
      <c r="C49" s="47" t="s">
        <v>254</v>
      </c>
      <c r="D49" s="51"/>
      <c r="E49" s="51">
        <v>0.14583333333333334</v>
      </c>
      <c r="F49" s="54" t="s">
        <v>118</v>
      </c>
    </row>
    <row r="50" spans="2:6" ht="30.95" customHeight="1" x14ac:dyDescent="0.3">
      <c r="B50" s="78">
        <v>9</v>
      </c>
      <c r="C50" s="48" t="s">
        <v>240</v>
      </c>
      <c r="D50" s="48" t="s">
        <v>153</v>
      </c>
      <c r="E50" s="51">
        <v>0.15277777777777779</v>
      </c>
      <c r="F50" s="52" t="s">
        <v>86</v>
      </c>
    </row>
    <row r="51" spans="2:6" ht="30.95" customHeight="1" x14ac:dyDescent="0.3">
      <c r="B51" s="78">
        <v>10</v>
      </c>
      <c r="C51" s="48" t="s">
        <v>259</v>
      </c>
      <c r="D51" s="48" t="s">
        <v>140</v>
      </c>
      <c r="E51" s="51">
        <v>0.15277777777777779</v>
      </c>
      <c r="F51" s="52" t="s">
        <v>213</v>
      </c>
    </row>
    <row r="52" spans="2:6" ht="30.95" customHeight="1" x14ac:dyDescent="0.3">
      <c r="B52" s="297" t="s">
        <v>70</v>
      </c>
      <c r="C52" s="297"/>
      <c r="D52" s="297"/>
      <c r="E52" s="297"/>
      <c r="F52" s="297"/>
    </row>
    <row r="53" spans="2:6" ht="30.95" customHeight="1" x14ac:dyDescent="0.3">
      <c r="B53" s="78">
        <v>1</v>
      </c>
      <c r="C53" s="48" t="s">
        <v>240</v>
      </c>
      <c r="D53" s="48" t="s">
        <v>79</v>
      </c>
      <c r="E53" s="51">
        <v>0.25347222222222221</v>
      </c>
      <c r="F53" s="52" t="s">
        <v>352</v>
      </c>
    </row>
    <row r="54" spans="2:6" ht="30.95" customHeight="1" x14ac:dyDescent="0.3">
      <c r="B54" s="78">
        <v>2</v>
      </c>
      <c r="C54" s="48" t="s">
        <v>254</v>
      </c>
      <c r="D54" s="48" t="s">
        <v>157</v>
      </c>
      <c r="E54" s="49">
        <v>0.25694444444444442</v>
      </c>
      <c r="F54" s="50" t="s">
        <v>204</v>
      </c>
    </row>
    <row r="55" spans="2:6" ht="30.95" customHeight="1" x14ac:dyDescent="0.3">
      <c r="B55" s="78">
        <v>3</v>
      </c>
      <c r="C55" s="68" t="s">
        <v>255</v>
      </c>
      <c r="D55" s="68"/>
      <c r="E55" s="71">
        <v>0.26041666666666669</v>
      </c>
      <c r="F55" s="72" t="s">
        <v>11</v>
      </c>
    </row>
    <row r="56" spans="2:6" ht="30.95" customHeight="1" x14ac:dyDescent="0.3">
      <c r="B56" s="78">
        <v>4</v>
      </c>
      <c r="C56" s="48" t="s">
        <v>246</v>
      </c>
      <c r="D56" s="48" t="s">
        <v>36</v>
      </c>
      <c r="E56" s="49">
        <v>0.2638888888888889</v>
      </c>
      <c r="F56" s="50" t="s">
        <v>341</v>
      </c>
    </row>
    <row r="57" spans="2:6" ht="30.95" customHeight="1" x14ac:dyDescent="0.3">
      <c r="B57" s="78">
        <v>5</v>
      </c>
      <c r="C57" s="48" t="s">
        <v>241</v>
      </c>
      <c r="D57" s="47" t="s">
        <v>82</v>
      </c>
      <c r="E57" s="49">
        <v>0.2638888888888889</v>
      </c>
      <c r="F57" s="50" t="s">
        <v>334</v>
      </c>
    </row>
    <row r="58" spans="2:6" ht="30.95" customHeight="1" x14ac:dyDescent="0.3">
      <c r="B58" s="78">
        <v>6</v>
      </c>
      <c r="C58" s="47" t="s">
        <v>248</v>
      </c>
      <c r="D58" s="47" t="s">
        <v>82</v>
      </c>
      <c r="E58" s="49">
        <v>0.2638888888888889</v>
      </c>
      <c r="F58" s="50" t="s">
        <v>334</v>
      </c>
    </row>
    <row r="59" spans="2:6" ht="30.95" customHeight="1" x14ac:dyDescent="0.3">
      <c r="B59" s="78">
        <v>7</v>
      </c>
      <c r="C59" s="48" t="s">
        <v>277</v>
      </c>
      <c r="D59" s="48" t="s">
        <v>152</v>
      </c>
      <c r="E59" s="51">
        <v>0.2673611111111111</v>
      </c>
      <c r="F59" s="54" t="s">
        <v>143</v>
      </c>
    </row>
    <row r="60" spans="2:6" ht="30.95" customHeight="1" x14ac:dyDescent="0.3">
      <c r="B60" s="78">
        <v>8</v>
      </c>
      <c r="C60" s="48" t="s">
        <v>283</v>
      </c>
      <c r="D60" s="47" t="s">
        <v>110</v>
      </c>
      <c r="E60" s="49">
        <v>0.27777777777777779</v>
      </c>
      <c r="F60" s="50" t="s">
        <v>330</v>
      </c>
    </row>
    <row r="61" spans="2:6" ht="30.95" customHeight="1" x14ac:dyDescent="0.3">
      <c r="B61" s="78">
        <v>10</v>
      </c>
      <c r="C61" s="48" t="s">
        <v>259</v>
      </c>
      <c r="D61" s="48" t="s">
        <v>73</v>
      </c>
      <c r="E61" s="51"/>
      <c r="F61" s="52" t="s">
        <v>187</v>
      </c>
    </row>
    <row r="62" spans="2:6" ht="30.95" customHeight="1" x14ac:dyDescent="0.3"/>
    <row r="63" spans="2:6" ht="30.95" customHeight="1" x14ac:dyDescent="0.3"/>
    <row r="70" spans="6:6" x14ac:dyDescent="0.3">
      <c r="F70" s="44" t="s">
        <v>108</v>
      </c>
    </row>
  </sheetData>
  <mergeCells count="6">
    <mergeCell ref="B52:F52"/>
    <mergeCell ref="B2:F2"/>
    <mergeCell ref="B12:F12"/>
    <mergeCell ref="B23:F23"/>
    <mergeCell ref="B33:F33"/>
    <mergeCell ref="B43:F43"/>
  </mergeCells>
  <phoneticPr fontId="7" type="noConversion"/>
  <pageMargins left="8.3333335816860199E-2" right="8.3750002086162567E-2" top="0.75" bottom="0.75" header="0.30000001192092896" footer="0.30000001192092896"/>
  <pageSetup paperSize="9" scale="74" orientation="portrait" horizontalDpi="300" verticalDpi="300" r:id="rId1"/>
  <rowBreaks count="1" manualBreakCount="1">
    <brk id="68" max="104857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U74"/>
  <sheetViews>
    <sheetView view="pageBreakPreview" zoomScale="80" zoomScaleNormal="100" zoomScaleSheetLayoutView="80" workbookViewId="0">
      <selection activeCell="D4" sqref="D4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79" style="45" customWidth="1"/>
    <col min="7" max="7" width="7.875" style="5" customWidth="1"/>
    <col min="8" max="8" width="7" style="5" customWidth="1"/>
    <col min="9" max="9" width="7.75" style="5" customWidth="1"/>
    <col min="10" max="11" width="9" style="5"/>
    <col min="12" max="12" width="9.75" style="5" customWidth="1"/>
    <col min="13" max="16384" width="9" style="5"/>
  </cols>
  <sheetData>
    <row r="1" spans="2:21" ht="30.95" customHeight="1" x14ac:dyDescent="0.3">
      <c r="F1" s="46"/>
    </row>
    <row r="2" spans="2:21" ht="30.95" customHeight="1" x14ac:dyDescent="0.3">
      <c r="B2" s="298">
        <f ca="1">TODAY()</f>
        <v>46202</v>
      </c>
      <c r="C2" s="295"/>
      <c r="D2" s="295"/>
      <c r="E2" s="296"/>
      <c r="F2" s="79" t="s">
        <v>176</v>
      </c>
    </row>
    <row r="3" spans="2:21" ht="30.95" customHeight="1" x14ac:dyDescent="0.3">
      <c r="B3" s="78">
        <v>1</v>
      </c>
      <c r="C3" s="47" t="s">
        <v>261</v>
      </c>
      <c r="D3" s="48" t="s">
        <v>78</v>
      </c>
      <c r="E3" s="81" t="s">
        <v>205</v>
      </c>
      <c r="F3" s="50" t="s">
        <v>229</v>
      </c>
    </row>
    <row r="4" spans="2:21" ht="30.95" customHeight="1" x14ac:dyDescent="0.3">
      <c r="B4" s="78">
        <v>2</v>
      </c>
      <c r="C4" s="48" t="s">
        <v>270</v>
      </c>
      <c r="D4" s="48" t="s">
        <v>151</v>
      </c>
      <c r="E4" s="82" t="s">
        <v>193</v>
      </c>
      <c r="F4" s="52" t="s">
        <v>61</v>
      </c>
    </row>
    <row r="5" spans="2:21" ht="30.95" customHeight="1" x14ac:dyDescent="0.3">
      <c r="B5" s="78">
        <v>3</v>
      </c>
      <c r="C5" s="48" t="s">
        <v>280</v>
      </c>
      <c r="D5" s="48" t="s">
        <v>91</v>
      </c>
      <c r="E5" s="82" t="s">
        <v>191</v>
      </c>
      <c r="F5" s="52" t="s">
        <v>40</v>
      </c>
    </row>
    <row r="6" spans="2:21" ht="30.95" customHeight="1" x14ac:dyDescent="0.3">
      <c r="B6" s="78">
        <v>4</v>
      </c>
      <c r="C6" s="48" t="s">
        <v>274</v>
      </c>
      <c r="D6" s="48" t="s">
        <v>91</v>
      </c>
      <c r="E6" s="82" t="s">
        <v>191</v>
      </c>
      <c r="F6" s="52" t="s">
        <v>47</v>
      </c>
    </row>
    <row r="7" spans="2:21" ht="30.95" customHeight="1" x14ac:dyDescent="0.3">
      <c r="B7" s="78">
        <v>5</v>
      </c>
      <c r="C7" s="48" t="s">
        <v>237</v>
      </c>
      <c r="D7" s="48" t="s">
        <v>130</v>
      </c>
      <c r="E7" s="82" t="s">
        <v>192</v>
      </c>
      <c r="F7" s="52" t="s">
        <v>313</v>
      </c>
      <c r="U7" s="5" t="s">
        <v>257</v>
      </c>
    </row>
    <row r="8" spans="2:21" ht="30.95" customHeight="1" x14ac:dyDescent="0.3">
      <c r="B8" s="78">
        <v>6</v>
      </c>
      <c r="C8" s="48" t="s">
        <v>236</v>
      </c>
      <c r="D8" s="48"/>
      <c r="E8" s="82" t="s">
        <v>192</v>
      </c>
      <c r="F8" s="52" t="s">
        <v>228</v>
      </c>
    </row>
    <row r="9" spans="2:21" ht="30.95" customHeight="1" x14ac:dyDescent="0.3">
      <c r="B9" s="78">
        <v>7</v>
      </c>
      <c r="C9" s="48"/>
      <c r="D9" s="48"/>
      <c r="E9" s="82"/>
      <c r="F9" s="52"/>
    </row>
    <row r="10" spans="2:21" ht="30.95" customHeight="1" x14ac:dyDescent="0.3">
      <c r="B10" s="78">
        <v>8</v>
      </c>
      <c r="C10" s="48"/>
      <c r="D10" s="48"/>
      <c r="E10" s="82"/>
      <c r="F10" s="52"/>
    </row>
    <row r="11" spans="2:21" ht="30.95" customHeight="1" x14ac:dyDescent="0.3">
      <c r="B11" s="78"/>
      <c r="C11" s="48"/>
      <c r="D11" s="48"/>
      <c r="E11" s="82"/>
      <c r="F11" s="52"/>
    </row>
    <row r="12" spans="2:21" ht="30.95" customHeight="1" x14ac:dyDescent="0.3">
      <c r="B12" s="298">
        <f ca="1">TODAY()</f>
        <v>46202</v>
      </c>
      <c r="C12" s="295"/>
      <c r="D12" s="295"/>
      <c r="E12" s="296"/>
      <c r="F12" s="79" t="s">
        <v>173</v>
      </c>
    </row>
    <row r="13" spans="2:21" ht="30.95" customHeight="1" x14ac:dyDescent="0.3">
      <c r="B13" s="78">
        <v>3</v>
      </c>
      <c r="C13" s="48" t="s">
        <v>270</v>
      </c>
      <c r="D13" s="48" t="s">
        <v>94</v>
      </c>
      <c r="E13" s="82" t="s">
        <v>196</v>
      </c>
      <c r="F13" s="52" t="s">
        <v>162</v>
      </c>
    </row>
    <row r="14" spans="2:21" ht="30.95" customHeight="1" x14ac:dyDescent="0.3">
      <c r="B14" s="78">
        <v>1</v>
      </c>
      <c r="C14" s="48" t="s">
        <v>236</v>
      </c>
      <c r="D14" s="48" t="s">
        <v>98</v>
      </c>
      <c r="E14" s="82" t="s">
        <v>199</v>
      </c>
      <c r="F14" s="52" t="s">
        <v>340</v>
      </c>
    </row>
    <row r="15" spans="2:21" ht="30.95" customHeight="1" x14ac:dyDescent="0.3">
      <c r="B15" s="78">
        <v>2</v>
      </c>
      <c r="C15" s="48" t="s">
        <v>237</v>
      </c>
      <c r="D15" s="48" t="s">
        <v>98</v>
      </c>
      <c r="E15" s="82" t="s">
        <v>199</v>
      </c>
      <c r="F15" s="52" t="s">
        <v>340</v>
      </c>
    </row>
    <row r="16" spans="2:21" ht="30.95" customHeight="1" x14ac:dyDescent="0.3">
      <c r="B16" s="78">
        <v>4</v>
      </c>
      <c r="C16" s="48" t="s">
        <v>280</v>
      </c>
      <c r="D16" s="48" t="s">
        <v>114</v>
      </c>
      <c r="E16" s="82" t="s">
        <v>183</v>
      </c>
      <c r="F16" s="52" t="s">
        <v>348</v>
      </c>
    </row>
    <row r="17" spans="2:6" ht="30.95" customHeight="1" x14ac:dyDescent="0.3">
      <c r="B17" s="78">
        <v>5</v>
      </c>
      <c r="C17" s="48" t="s">
        <v>274</v>
      </c>
      <c r="D17" s="48" t="s">
        <v>161</v>
      </c>
      <c r="E17" s="82" t="s">
        <v>183</v>
      </c>
      <c r="F17" s="52" t="s">
        <v>349</v>
      </c>
    </row>
    <row r="18" spans="2:6" ht="30.95" customHeight="1" x14ac:dyDescent="0.3">
      <c r="B18" s="78">
        <v>6</v>
      </c>
      <c r="C18" s="47" t="s">
        <v>261</v>
      </c>
      <c r="D18" s="48" t="s">
        <v>78</v>
      </c>
      <c r="E18" s="81" t="s">
        <v>190</v>
      </c>
      <c r="F18" s="50" t="s">
        <v>336</v>
      </c>
    </row>
    <row r="19" spans="2:6" ht="30.95" customHeight="1" x14ac:dyDescent="0.3">
      <c r="B19" s="78">
        <v>7</v>
      </c>
      <c r="C19" s="48"/>
      <c r="D19" s="48"/>
      <c r="E19" s="82"/>
      <c r="F19" s="52"/>
    </row>
    <row r="20" spans="2:6" ht="30.95" customHeight="1" x14ac:dyDescent="0.3">
      <c r="B20" s="78">
        <v>8</v>
      </c>
      <c r="C20" s="47"/>
      <c r="D20" s="48"/>
      <c r="E20" s="81"/>
      <c r="F20" s="50"/>
    </row>
    <row r="21" spans="2:6" ht="30.95" customHeight="1" x14ac:dyDescent="0.3">
      <c r="B21" s="78"/>
      <c r="C21" s="47"/>
      <c r="D21" s="48"/>
      <c r="E21" s="81"/>
      <c r="F21" s="50"/>
    </row>
    <row r="22" spans="2:6" ht="30.95" customHeight="1" x14ac:dyDescent="0.3">
      <c r="B22" s="298">
        <f ca="1">TODAY()</f>
        <v>46202</v>
      </c>
      <c r="C22" s="295"/>
      <c r="D22" s="295"/>
      <c r="E22" s="296"/>
      <c r="F22" s="79" t="s">
        <v>164</v>
      </c>
    </row>
    <row r="23" spans="2:6" ht="30.95" customHeight="1" x14ac:dyDescent="0.3">
      <c r="B23" s="79">
        <v>1</v>
      </c>
      <c r="C23" s="47" t="s">
        <v>264</v>
      </c>
      <c r="D23" s="48" t="s">
        <v>138</v>
      </c>
      <c r="E23" s="81" t="s">
        <v>205</v>
      </c>
      <c r="F23" s="50" t="s">
        <v>353</v>
      </c>
    </row>
    <row r="24" spans="2:6" ht="30.95" customHeight="1" x14ac:dyDescent="0.3">
      <c r="B24" s="79">
        <v>2</v>
      </c>
      <c r="C24" s="48" t="s">
        <v>266</v>
      </c>
      <c r="D24" s="48" t="s">
        <v>103</v>
      </c>
      <c r="E24" s="82" t="s">
        <v>194</v>
      </c>
      <c r="F24" s="52" t="s">
        <v>154</v>
      </c>
    </row>
    <row r="25" spans="2:6" ht="30.95" customHeight="1" x14ac:dyDescent="0.3">
      <c r="B25" s="79">
        <v>3</v>
      </c>
      <c r="C25" s="48" t="s">
        <v>251</v>
      </c>
      <c r="D25" s="48" t="s">
        <v>149</v>
      </c>
      <c r="E25" s="82" t="s">
        <v>191</v>
      </c>
      <c r="F25" s="52" t="s">
        <v>208</v>
      </c>
    </row>
    <row r="26" spans="2:6" ht="30.95" customHeight="1" x14ac:dyDescent="0.3">
      <c r="B26" s="79">
        <v>4</v>
      </c>
      <c r="C26" s="48" t="s">
        <v>295</v>
      </c>
      <c r="D26" s="48" t="s">
        <v>149</v>
      </c>
      <c r="E26" s="82" t="s">
        <v>191</v>
      </c>
      <c r="F26" s="52" t="s">
        <v>208</v>
      </c>
    </row>
    <row r="27" spans="2:6" ht="30.95" customHeight="1" x14ac:dyDescent="0.3">
      <c r="B27" s="79">
        <v>5</v>
      </c>
      <c r="C27" s="48" t="s">
        <v>262</v>
      </c>
      <c r="D27" s="48" t="s">
        <v>149</v>
      </c>
      <c r="E27" s="82" t="s">
        <v>191</v>
      </c>
      <c r="F27" s="52" t="s">
        <v>208</v>
      </c>
    </row>
    <row r="28" spans="2:6" ht="30.95" customHeight="1" x14ac:dyDescent="0.3">
      <c r="B28" s="79">
        <v>6</v>
      </c>
      <c r="C28" s="48" t="s">
        <v>244</v>
      </c>
      <c r="D28" s="48" t="s">
        <v>149</v>
      </c>
      <c r="E28" s="82" t="s">
        <v>191</v>
      </c>
      <c r="F28" s="52" t="s">
        <v>208</v>
      </c>
    </row>
    <row r="29" spans="2:6" ht="30.95" customHeight="1" x14ac:dyDescent="0.3">
      <c r="B29" s="79">
        <v>7</v>
      </c>
      <c r="C29" s="48" t="s">
        <v>238</v>
      </c>
      <c r="D29" s="48" t="s">
        <v>149</v>
      </c>
      <c r="E29" s="82" t="s">
        <v>191</v>
      </c>
      <c r="F29" s="52" t="s">
        <v>208</v>
      </c>
    </row>
    <row r="30" spans="2:6" ht="30.95" customHeight="1" x14ac:dyDescent="0.3">
      <c r="B30" s="79">
        <v>8</v>
      </c>
      <c r="C30" s="48" t="s">
        <v>299</v>
      </c>
      <c r="D30" s="48" t="s">
        <v>92</v>
      </c>
      <c r="E30" s="82" t="s">
        <v>192</v>
      </c>
      <c r="F30" s="54" t="s">
        <v>38</v>
      </c>
    </row>
    <row r="31" spans="2:6" ht="30.95" customHeight="1" x14ac:dyDescent="0.3">
      <c r="B31" s="79">
        <v>9</v>
      </c>
      <c r="C31" s="48" t="s">
        <v>256</v>
      </c>
      <c r="D31" s="48" t="s">
        <v>93</v>
      </c>
      <c r="E31" s="82" t="s">
        <v>181</v>
      </c>
      <c r="F31" s="54" t="s">
        <v>232</v>
      </c>
    </row>
    <row r="32" spans="2:6" ht="30.95" customHeight="1" x14ac:dyDescent="0.3">
      <c r="B32" s="79">
        <v>10</v>
      </c>
      <c r="C32" s="48" t="s">
        <v>298</v>
      </c>
      <c r="D32" s="48" t="s">
        <v>93</v>
      </c>
      <c r="E32" s="82" t="s">
        <v>181</v>
      </c>
      <c r="F32" s="54" t="s">
        <v>184</v>
      </c>
    </row>
    <row r="33" spans="2:6" ht="30.95" customHeight="1" x14ac:dyDescent="0.3">
      <c r="B33" s="79"/>
      <c r="C33" s="48"/>
      <c r="D33" s="48"/>
      <c r="E33" s="82"/>
      <c r="F33" s="54"/>
    </row>
    <row r="34" spans="2:6" ht="30.95" customHeight="1" x14ac:dyDescent="0.3">
      <c r="B34" s="83"/>
      <c r="C34" s="62"/>
      <c r="D34" s="62"/>
      <c r="E34" s="84"/>
      <c r="F34" s="85"/>
    </row>
    <row r="35" spans="2:6" ht="30.95" customHeight="1" x14ac:dyDescent="0.3">
      <c r="B35" s="298">
        <f ca="1">TODAY()</f>
        <v>46202</v>
      </c>
      <c r="C35" s="295"/>
      <c r="D35" s="295"/>
      <c r="E35" s="296"/>
      <c r="F35" s="79" t="s">
        <v>170</v>
      </c>
    </row>
    <row r="36" spans="2:6" ht="30.95" customHeight="1" x14ac:dyDescent="0.3">
      <c r="B36" s="78">
        <v>1</v>
      </c>
      <c r="C36" s="48" t="s">
        <v>266</v>
      </c>
      <c r="D36" s="48" t="s">
        <v>137</v>
      </c>
      <c r="E36" s="82" t="s">
        <v>196</v>
      </c>
      <c r="F36" s="52" t="s">
        <v>179</v>
      </c>
    </row>
    <row r="37" spans="2:6" ht="30.95" customHeight="1" x14ac:dyDescent="0.3">
      <c r="B37" s="78">
        <v>2</v>
      </c>
      <c r="C37" s="48" t="s">
        <v>238</v>
      </c>
      <c r="D37" s="48" t="s">
        <v>145</v>
      </c>
      <c r="E37" s="82" t="s">
        <v>196</v>
      </c>
      <c r="F37" s="52" t="s">
        <v>315</v>
      </c>
    </row>
    <row r="38" spans="2:6" ht="30.95" customHeight="1" x14ac:dyDescent="0.3">
      <c r="B38" s="78">
        <v>3</v>
      </c>
      <c r="C38" s="48" t="s">
        <v>299</v>
      </c>
      <c r="D38" s="48" t="s">
        <v>92</v>
      </c>
      <c r="E38" s="82" t="s">
        <v>196</v>
      </c>
      <c r="F38" s="54" t="s">
        <v>348</v>
      </c>
    </row>
    <row r="39" spans="2:6" ht="30.95" customHeight="1" x14ac:dyDescent="0.3">
      <c r="B39" s="78">
        <v>4</v>
      </c>
      <c r="C39" s="48" t="s">
        <v>244</v>
      </c>
      <c r="D39" s="48" t="s">
        <v>92</v>
      </c>
      <c r="E39" s="82" t="s">
        <v>196</v>
      </c>
      <c r="F39" s="54" t="s">
        <v>348</v>
      </c>
    </row>
    <row r="40" spans="2:6" ht="30.95" customHeight="1" x14ac:dyDescent="0.3">
      <c r="B40" s="78">
        <v>5</v>
      </c>
      <c r="C40" s="48" t="s">
        <v>262</v>
      </c>
      <c r="D40" s="48" t="s">
        <v>107</v>
      </c>
      <c r="E40" s="82" t="s">
        <v>196</v>
      </c>
      <c r="F40" s="54" t="s">
        <v>348</v>
      </c>
    </row>
    <row r="41" spans="2:6" ht="30.95" customHeight="1" x14ac:dyDescent="0.3">
      <c r="B41" s="78">
        <v>6</v>
      </c>
      <c r="C41" s="48" t="s">
        <v>251</v>
      </c>
      <c r="D41" s="48" t="s">
        <v>105</v>
      </c>
      <c r="E41" s="82" t="s">
        <v>199</v>
      </c>
      <c r="F41" s="54" t="s">
        <v>19</v>
      </c>
    </row>
    <row r="42" spans="2:6" ht="30.95" customHeight="1" x14ac:dyDescent="0.3">
      <c r="B42" s="78">
        <v>7</v>
      </c>
      <c r="C42" s="48" t="s">
        <v>298</v>
      </c>
      <c r="D42" s="48" t="s">
        <v>83</v>
      </c>
      <c r="E42" s="82" t="s">
        <v>199</v>
      </c>
      <c r="F42" s="52" t="s">
        <v>180</v>
      </c>
    </row>
    <row r="43" spans="2:6" ht="30.95" customHeight="1" x14ac:dyDescent="0.3">
      <c r="B43" s="78">
        <v>8</v>
      </c>
      <c r="C43" s="48" t="s">
        <v>295</v>
      </c>
      <c r="D43" s="48" t="s">
        <v>123</v>
      </c>
      <c r="E43" s="82" t="s">
        <v>209</v>
      </c>
      <c r="F43" s="52" t="s">
        <v>347</v>
      </c>
    </row>
    <row r="44" spans="2:6" ht="30.95" customHeight="1" x14ac:dyDescent="0.3">
      <c r="B44" s="78">
        <v>9</v>
      </c>
      <c r="C44" s="48" t="s">
        <v>264</v>
      </c>
      <c r="D44" s="48" t="s">
        <v>132</v>
      </c>
      <c r="E44" s="82" t="s">
        <v>190</v>
      </c>
      <c r="F44" s="52" t="s">
        <v>329</v>
      </c>
    </row>
    <row r="45" spans="2:6" ht="30.95" customHeight="1" x14ac:dyDescent="0.3">
      <c r="B45" s="78">
        <v>10</v>
      </c>
      <c r="C45" s="48" t="s">
        <v>256</v>
      </c>
      <c r="D45" s="48" t="s">
        <v>104</v>
      </c>
      <c r="E45" s="82"/>
      <c r="F45" s="54" t="s">
        <v>169</v>
      </c>
    </row>
    <row r="46" spans="2:6" ht="30.95" customHeight="1" x14ac:dyDescent="0.3">
      <c r="B46" s="78"/>
      <c r="C46" s="48"/>
      <c r="D46" s="48"/>
      <c r="E46" s="82"/>
      <c r="F46" s="54"/>
    </row>
    <row r="47" spans="2:6" ht="30.95" customHeight="1" x14ac:dyDescent="0.3">
      <c r="B47" s="298">
        <f ca="1">TODAY()</f>
        <v>46202</v>
      </c>
      <c r="C47" s="295"/>
      <c r="D47" s="295"/>
      <c r="E47" s="296"/>
      <c r="F47" s="79" t="s">
        <v>172</v>
      </c>
    </row>
    <row r="48" spans="2:6" ht="30.95" customHeight="1" x14ac:dyDescent="0.3">
      <c r="B48" s="78">
        <v>1</v>
      </c>
      <c r="C48" s="48" t="s">
        <v>283</v>
      </c>
      <c r="D48" s="51" t="s">
        <v>90</v>
      </c>
      <c r="E48" s="82" t="s">
        <v>201</v>
      </c>
      <c r="F48" s="54" t="s">
        <v>45</v>
      </c>
    </row>
    <row r="49" spans="2:6" ht="30.95" customHeight="1" x14ac:dyDescent="0.3">
      <c r="B49" s="78">
        <v>2</v>
      </c>
      <c r="C49" s="86" t="s">
        <v>277</v>
      </c>
      <c r="D49" s="86" t="s">
        <v>74</v>
      </c>
      <c r="E49" s="87" t="s">
        <v>193</v>
      </c>
      <c r="F49" s="88" t="s">
        <v>308</v>
      </c>
    </row>
    <row r="50" spans="2:6" ht="30.95" customHeight="1" x14ac:dyDescent="0.3">
      <c r="B50" s="78">
        <v>3</v>
      </c>
      <c r="C50" s="48" t="s">
        <v>246</v>
      </c>
      <c r="D50" s="48" t="s">
        <v>139</v>
      </c>
      <c r="E50" s="82" t="s">
        <v>200</v>
      </c>
      <c r="F50" s="54" t="s">
        <v>43</v>
      </c>
    </row>
    <row r="51" spans="2:6" ht="30.95" customHeight="1" x14ac:dyDescent="0.3">
      <c r="B51" s="78">
        <v>4</v>
      </c>
      <c r="C51" s="47" t="s">
        <v>248</v>
      </c>
      <c r="D51" s="51" t="s">
        <v>144</v>
      </c>
      <c r="E51" s="82" t="s">
        <v>211</v>
      </c>
      <c r="F51" s="54" t="s">
        <v>46</v>
      </c>
    </row>
    <row r="52" spans="2:6" ht="30.95" customHeight="1" x14ac:dyDescent="0.3">
      <c r="B52" s="78">
        <v>5</v>
      </c>
      <c r="C52" s="48" t="s">
        <v>241</v>
      </c>
      <c r="D52" s="51" t="s">
        <v>85</v>
      </c>
      <c r="E52" s="82" t="s">
        <v>211</v>
      </c>
      <c r="F52" s="54" t="s">
        <v>9</v>
      </c>
    </row>
    <row r="53" spans="2:6" ht="30.95" customHeight="1" x14ac:dyDescent="0.3">
      <c r="B53" s="78">
        <v>6</v>
      </c>
      <c r="C53" s="47" t="s">
        <v>254</v>
      </c>
      <c r="D53" s="51" t="s">
        <v>99</v>
      </c>
      <c r="E53" s="82" t="s">
        <v>191</v>
      </c>
      <c r="F53" s="54" t="s">
        <v>118</v>
      </c>
    </row>
    <row r="54" spans="2:6" ht="30.95" customHeight="1" x14ac:dyDescent="0.3">
      <c r="B54" s="78">
        <v>7</v>
      </c>
      <c r="C54" s="48" t="s">
        <v>240</v>
      </c>
      <c r="D54" s="48" t="s">
        <v>153</v>
      </c>
      <c r="E54" s="82" t="s">
        <v>192</v>
      </c>
      <c r="F54" s="52" t="s">
        <v>44</v>
      </c>
    </row>
    <row r="55" spans="2:6" ht="30.95" customHeight="1" x14ac:dyDescent="0.3">
      <c r="B55" s="78">
        <v>8</v>
      </c>
      <c r="C55" s="48" t="s">
        <v>259</v>
      </c>
      <c r="D55" s="48" t="s">
        <v>140</v>
      </c>
      <c r="E55" s="82" t="s">
        <v>181</v>
      </c>
      <c r="F55" s="52" t="s">
        <v>213</v>
      </c>
    </row>
    <row r="56" spans="2:6" ht="30.95" customHeight="1" x14ac:dyDescent="0.3">
      <c r="B56" s="78">
        <v>9</v>
      </c>
      <c r="C56" s="48"/>
      <c r="D56" s="48"/>
      <c r="E56" s="82"/>
      <c r="F56" s="52"/>
    </row>
    <row r="57" spans="2:6" ht="30.95" customHeight="1" x14ac:dyDescent="0.3">
      <c r="B57" s="298">
        <f ca="1">TODAY()</f>
        <v>46202</v>
      </c>
      <c r="C57" s="295"/>
      <c r="D57" s="295"/>
      <c r="E57" s="296"/>
      <c r="F57" s="79" t="s">
        <v>66</v>
      </c>
    </row>
    <row r="58" spans="2:6" ht="30.95" customHeight="1" x14ac:dyDescent="0.3">
      <c r="B58" s="78">
        <v>1</v>
      </c>
      <c r="C58" s="48" t="s">
        <v>240</v>
      </c>
      <c r="D58" s="48" t="s">
        <v>79</v>
      </c>
      <c r="E58" s="82" t="s">
        <v>196</v>
      </c>
      <c r="F58" s="52" t="s">
        <v>58</v>
      </c>
    </row>
    <row r="59" spans="2:6" ht="30.95" customHeight="1" x14ac:dyDescent="0.3">
      <c r="B59" s="78">
        <v>2</v>
      </c>
      <c r="C59" s="48" t="s">
        <v>254</v>
      </c>
      <c r="D59" s="48" t="s">
        <v>157</v>
      </c>
      <c r="E59" s="81" t="s">
        <v>209</v>
      </c>
      <c r="F59" s="50" t="s">
        <v>118</v>
      </c>
    </row>
    <row r="60" spans="2:6" ht="30.95" customHeight="1" x14ac:dyDescent="0.3">
      <c r="B60" s="78">
        <v>3</v>
      </c>
      <c r="C60" s="48" t="s">
        <v>246</v>
      </c>
      <c r="D60" s="48" t="s">
        <v>36</v>
      </c>
      <c r="E60" s="81" t="s">
        <v>186</v>
      </c>
      <c r="F60" s="50" t="s">
        <v>341</v>
      </c>
    </row>
    <row r="61" spans="2:6" ht="30.95" customHeight="1" x14ac:dyDescent="0.3">
      <c r="B61" s="78">
        <v>4</v>
      </c>
      <c r="C61" s="48" t="s">
        <v>241</v>
      </c>
      <c r="D61" s="47" t="s">
        <v>82</v>
      </c>
      <c r="E61" s="81" t="s">
        <v>190</v>
      </c>
      <c r="F61" s="50" t="s">
        <v>334</v>
      </c>
    </row>
    <row r="62" spans="2:6" ht="30.95" customHeight="1" x14ac:dyDescent="0.3">
      <c r="B62" s="78">
        <v>5</v>
      </c>
      <c r="C62" s="47" t="s">
        <v>248</v>
      </c>
      <c r="D62" s="47" t="s">
        <v>82</v>
      </c>
      <c r="E62" s="81" t="s">
        <v>190</v>
      </c>
      <c r="F62" s="50" t="s">
        <v>334</v>
      </c>
    </row>
    <row r="63" spans="2:6" ht="30.95" customHeight="1" x14ac:dyDescent="0.3">
      <c r="B63" s="78">
        <v>6</v>
      </c>
      <c r="C63" s="86" t="s">
        <v>277</v>
      </c>
      <c r="D63" s="86" t="s">
        <v>152</v>
      </c>
      <c r="E63" s="87" t="s">
        <v>203</v>
      </c>
      <c r="F63" s="88" t="s">
        <v>143</v>
      </c>
    </row>
    <row r="64" spans="2:6" ht="30.95" customHeight="1" x14ac:dyDescent="0.3">
      <c r="B64" s="78">
        <v>7</v>
      </c>
      <c r="C64" s="48" t="s">
        <v>283</v>
      </c>
      <c r="D64" s="47" t="s">
        <v>110</v>
      </c>
      <c r="E64" s="81" t="s">
        <v>207</v>
      </c>
      <c r="F64" s="50" t="s">
        <v>330</v>
      </c>
    </row>
    <row r="65" spans="2:6" ht="30.95" customHeight="1" x14ac:dyDescent="0.3">
      <c r="B65" s="78">
        <v>8</v>
      </c>
      <c r="C65" s="48" t="s">
        <v>259</v>
      </c>
      <c r="D65" s="48" t="s">
        <v>73</v>
      </c>
      <c r="E65" s="82"/>
      <c r="F65" s="52" t="s">
        <v>187</v>
      </c>
    </row>
    <row r="66" spans="2:6" ht="30.95" customHeight="1" x14ac:dyDescent="0.3">
      <c r="B66" s="78"/>
      <c r="C66" s="48"/>
      <c r="D66" s="48"/>
      <c r="E66" s="82"/>
      <c r="F66" s="52"/>
    </row>
    <row r="67" spans="2:6" ht="30.95" customHeight="1" x14ac:dyDescent="0.3"/>
    <row r="68" spans="2:6" ht="30.95" customHeight="1" x14ac:dyDescent="0.3"/>
    <row r="74" spans="2:6" x14ac:dyDescent="0.3">
      <c r="F74" s="44" t="s">
        <v>108</v>
      </c>
    </row>
  </sheetData>
  <mergeCells count="6">
    <mergeCell ref="B57:E57"/>
    <mergeCell ref="B2:E2"/>
    <mergeCell ref="B12:E12"/>
    <mergeCell ref="B22:E22"/>
    <mergeCell ref="B35:E35"/>
    <mergeCell ref="B47:E47"/>
  </mergeCells>
  <phoneticPr fontId="7" type="noConversion"/>
  <pageMargins left="8.3333335816860199E-2" right="8.3750002086162567E-2" top="0.75" bottom="0.75" header="0.30000001192092896" footer="0.30000001192092896"/>
  <pageSetup paperSize="9" scale="74" orientation="portrait" horizontalDpi="300" verticalDpi="300" r:id="rId1"/>
  <rowBreaks count="1" manualBreakCount="1">
    <brk id="72" max="104857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U74"/>
  <sheetViews>
    <sheetView view="pageBreakPreview" zoomScale="80" zoomScaleNormal="100" zoomScaleSheetLayoutView="80" workbookViewId="0">
      <selection activeCell="C31" sqref="C31:F32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79" style="45" customWidth="1"/>
    <col min="7" max="7" width="7.875" style="5" customWidth="1"/>
    <col min="8" max="8" width="7" style="5" customWidth="1"/>
    <col min="9" max="9" width="7.75" style="5" customWidth="1"/>
    <col min="10" max="11" width="9" style="5"/>
    <col min="12" max="12" width="9.75" style="5" customWidth="1"/>
    <col min="13" max="16384" width="9" style="5"/>
  </cols>
  <sheetData>
    <row r="1" spans="2:21" ht="30.95" customHeight="1" x14ac:dyDescent="0.3">
      <c r="F1" s="46"/>
    </row>
    <row r="2" spans="2:21" ht="30.95" customHeight="1" x14ac:dyDescent="0.3">
      <c r="B2" s="298">
        <f ca="1">TODAY()</f>
        <v>46202</v>
      </c>
      <c r="C2" s="295"/>
      <c r="D2" s="295"/>
      <c r="E2" s="296"/>
      <c r="F2" s="79" t="s">
        <v>176</v>
      </c>
    </row>
    <row r="3" spans="2:21" ht="30.95" customHeight="1" x14ac:dyDescent="0.3">
      <c r="B3" s="78">
        <v>1</v>
      </c>
      <c r="C3" s="47" t="s">
        <v>261</v>
      </c>
      <c r="D3" s="48" t="s">
        <v>78</v>
      </c>
      <c r="E3" s="81" t="s">
        <v>205</v>
      </c>
      <c r="F3" s="50" t="s">
        <v>229</v>
      </c>
    </row>
    <row r="4" spans="2:21" ht="30.95" customHeight="1" x14ac:dyDescent="0.3">
      <c r="B4" s="78">
        <v>2</v>
      </c>
      <c r="C4" s="48" t="s">
        <v>270</v>
      </c>
      <c r="D4" s="48" t="s">
        <v>151</v>
      </c>
      <c r="E4" s="82" t="s">
        <v>193</v>
      </c>
      <c r="F4" s="52" t="s">
        <v>61</v>
      </c>
    </row>
    <row r="5" spans="2:21" ht="30.95" customHeight="1" x14ac:dyDescent="0.3">
      <c r="B5" s="78">
        <v>3</v>
      </c>
      <c r="C5" s="48" t="s">
        <v>280</v>
      </c>
      <c r="D5" s="48" t="s">
        <v>91</v>
      </c>
      <c r="E5" s="82" t="s">
        <v>191</v>
      </c>
      <c r="F5" s="52" t="s">
        <v>40</v>
      </c>
    </row>
    <row r="6" spans="2:21" ht="30.95" customHeight="1" x14ac:dyDescent="0.3">
      <c r="B6" s="78">
        <v>4</v>
      </c>
      <c r="C6" s="48" t="s">
        <v>274</v>
      </c>
      <c r="D6" s="48" t="s">
        <v>91</v>
      </c>
      <c r="E6" s="82" t="s">
        <v>191</v>
      </c>
      <c r="F6" s="52" t="s">
        <v>47</v>
      </c>
    </row>
    <row r="7" spans="2:21" ht="30.95" customHeight="1" x14ac:dyDescent="0.3">
      <c r="B7" s="78">
        <v>5</v>
      </c>
      <c r="C7" s="48" t="s">
        <v>237</v>
      </c>
      <c r="D7" s="48" t="s">
        <v>130</v>
      </c>
      <c r="E7" s="82" t="s">
        <v>192</v>
      </c>
      <c r="F7" s="52" t="s">
        <v>313</v>
      </c>
      <c r="U7" s="5" t="s">
        <v>257</v>
      </c>
    </row>
    <row r="8" spans="2:21" ht="30.95" customHeight="1" x14ac:dyDescent="0.3">
      <c r="B8" s="78">
        <v>6</v>
      </c>
      <c r="C8" s="48" t="s">
        <v>236</v>
      </c>
      <c r="D8" s="48"/>
      <c r="E8" s="82" t="s">
        <v>192</v>
      </c>
      <c r="F8" s="52" t="s">
        <v>228</v>
      </c>
    </row>
    <row r="9" spans="2:21" ht="30.95" customHeight="1" x14ac:dyDescent="0.3">
      <c r="B9" s="78">
        <v>7</v>
      </c>
      <c r="C9" s="48"/>
      <c r="D9" s="48"/>
      <c r="E9" s="82"/>
      <c r="F9" s="52"/>
    </row>
    <row r="10" spans="2:21" ht="30.95" customHeight="1" x14ac:dyDescent="0.3">
      <c r="B10" s="78">
        <v>8</v>
      </c>
      <c r="C10" s="48"/>
      <c r="D10" s="48"/>
      <c r="E10" s="82"/>
      <c r="F10" s="52"/>
    </row>
    <row r="11" spans="2:21" ht="30.95" customHeight="1" x14ac:dyDescent="0.3">
      <c r="B11" s="78"/>
      <c r="C11" s="48"/>
      <c r="D11" s="48"/>
      <c r="E11" s="82"/>
      <c r="F11" s="52"/>
    </row>
    <row r="12" spans="2:21" ht="30.95" customHeight="1" x14ac:dyDescent="0.3">
      <c r="B12" s="298">
        <f ca="1">TODAY()</f>
        <v>46202</v>
      </c>
      <c r="C12" s="295"/>
      <c r="D12" s="295"/>
      <c r="E12" s="296"/>
      <c r="F12" s="79" t="s">
        <v>173</v>
      </c>
    </row>
    <row r="13" spans="2:21" ht="30.95" customHeight="1" x14ac:dyDescent="0.3">
      <c r="B13" s="78">
        <v>3</v>
      </c>
      <c r="C13" s="48" t="s">
        <v>270</v>
      </c>
      <c r="D13" s="48" t="s">
        <v>94</v>
      </c>
      <c r="E13" s="82" t="s">
        <v>196</v>
      </c>
      <c r="F13" s="52" t="s">
        <v>162</v>
      </c>
    </row>
    <row r="14" spans="2:21" ht="30.95" customHeight="1" x14ac:dyDescent="0.3">
      <c r="B14" s="78">
        <v>1</v>
      </c>
      <c r="C14" s="48" t="s">
        <v>236</v>
      </c>
      <c r="D14" s="48" t="s">
        <v>98</v>
      </c>
      <c r="E14" s="82" t="s">
        <v>199</v>
      </c>
      <c r="F14" s="52" t="s">
        <v>340</v>
      </c>
    </row>
    <row r="15" spans="2:21" ht="30.95" customHeight="1" x14ac:dyDescent="0.3">
      <c r="B15" s="78">
        <v>2</v>
      </c>
      <c r="C15" s="48" t="s">
        <v>237</v>
      </c>
      <c r="D15" s="48" t="s">
        <v>98</v>
      </c>
      <c r="E15" s="82" t="s">
        <v>199</v>
      </c>
      <c r="F15" s="52" t="s">
        <v>340</v>
      </c>
    </row>
    <row r="16" spans="2:21" ht="30.95" customHeight="1" x14ac:dyDescent="0.3">
      <c r="B16" s="78">
        <v>4</v>
      </c>
      <c r="C16" s="48" t="s">
        <v>280</v>
      </c>
      <c r="D16" s="48" t="s">
        <v>114</v>
      </c>
      <c r="E16" s="82" t="s">
        <v>183</v>
      </c>
      <c r="F16" s="52" t="s">
        <v>348</v>
      </c>
    </row>
    <row r="17" spans="2:6" ht="30.95" customHeight="1" x14ac:dyDescent="0.3">
      <c r="B17" s="78">
        <v>5</v>
      </c>
      <c r="C17" s="48" t="s">
        <v>274</v>
      </c>
      <c r="D17" s="48" t="s">
        <v>161</v>
      </c>
      <c r="E17" s="82" t="s">
        <v>183</v>
      </c>
      <c r="F17" s="52" t="s">
        <v>349</v>
      </c>
    </row>
    <row r="18" spans="2:6" ht="30.95" customHeight="1" x14ac:dyDescent="0.3">
      <c r="B18" s="78">
        <v>6</v>
      </c>
      <c r="C18" s="47" t="s">
        <v>261</v>
      </c>
      <c r="D18" s="48" t="s">
        <v>78</v>
      </c>
      <c r="E18" s="81" t="s">
        <v>190</v>
      </c>
      <c r="F18" s="50" t="s">
        <v>336</v>
      </c>
    </row>
    <row r="19" spans="2:6" ht="30.95" customHeight="1" x14ac:dyDescent="0.3">
      <c r="B19" s="78">
        <v>7</v>
      </c>
      <c r="C19" s="48"/>
      <c r="D19" s="48"/>
      <c r="E19" s="82"/>
      <c r="F19" s="52"/>
    </row>
    <row r="20" spans="2:6" ht="30.95" customHeight="1" x14ac:dyDescent="0.3">
      <c r="B20" s="78">
        <v>8</v>
      </c>
      <c r="C20" s="47"/>
      <c r="D20" s="48"/>
      <c r="E20" s="81"/>
      <c r="F20" s="50"/>
    </row>
    <row r="21" spans="2:6" ht="30.95" customHeight="1" x14ac:dyDescent="0.3">
      <c r="B21" s="78"/>
      <c r="C21" s="47"/>
      <c r="D21" s="48"/>
      <c r="E21" s="81"/>
      <c r="F21" s="50"/>
    </row>
    <row r="22" spans="2:6" ht="30.95" customHeight="1" x14ac:dyDescent="0.3">
      <c r="B22" s="298">
        <f ca="1">TODAY()</f>
        <v>46202</v>
      </c>
      <c r="C22" s="295"/>
      <c r="D22" s="295"/>
      <c r="E22" s="296"/>
      <c r="F22" s="79" t="s">
        <v>164</v>
      </c>
    </row>
    <row r="23" spans="2:6" ht="30.95" customHeight="1" x14ac:dyDescent="0.3">
      <c r="B23" s="79">
        <v>1</v>
      </c>
      <c r="C23" s="47" t="s">
        <v>264</v>
      </c>
      <c r="D23" s="48" t="s">
        <v>138</v>
      </c>
      <c r="E23" s="81" t="s">
        <v>205</v>
      </c>
      <c r="F23" s="50" t="s">
        <v>353</v>
      </c>
    </row>
    <row r="24" spans="2:6" ht="30.95" customHeight="1" x14ac:dyDescent="0.3">
      <c r="B24" s="79">
        <v>2</v>
      </c>
      <c r="C24" s="48" t="s">
        <v>266</v>
      </c>
      <c r="D24" s="48" t="s">
        <v>103</v>
      </c>
      <c r="E24" s="82" t="s">
        <v>194</v>
      </c>
      <c r="F24" s="52" t="s">
        <v>154</v>
      </c>
    </row>
    <row r="25" spans="2:6" ht="30.95" customHeight="1" x14ac:dyDescent="0.3">
      <c r="B25" s="79">
        <v>3</v>
      </c>
      <c r="C25" s="48"/>
      <c r="D25" s="48"/>
      <c r="E25" s="82"/>
      <c r="F25" s="52"/>
    </row>
    <row r="26" spans="2:6" ht="30.95" customHeight="1" x14ac:dyDescent="0.3">
      <c r="B26" s="79">
        <v>4</v>
      </c>
      <c r="C26" s="48"/>
      <c r="D26" s="48"/>
      <c r="E26" s="82"/>
      <c r="F26" s="52"/>
    </row>
    <row r="27" spans="2:6" ht="30.95" customHeight="1" x14ac:dyDescent="0.3">
      <c r="B27" s="79">
        <v>5</v>
      </c>
      <c r="C27" s="48"/>
      <c r="D27" s="48"/>
      <c r="E27" s="82"/>
      <c r="F27" s="52"/>
    </row>
    <row r="28" spans="2:6" ht="30.95" customHeight="1" x14ac:dyDescent="0.3">
      <c r="B28" s="79">
        <v>6</v>
      </c>
      <c r="C28" s="48"/>
      <c r="D28" s="48"/>
      <c r="E28" s="82"/>
      <c r="F28" s="52"/>
    </row>
    <row r="29" spans="2:6" ht="30.95" customHeight="1" x14ac:dyDescent="0.3">
      <c r="B29" s="79">
        <v>7</v>
      </c>
      <c r="C29" s="48"/>
      <c r="D29" s="48"/>
      <c r="E29" s="82"/>
      <c r="F29" s="52"/>
    </row>
    <row r="30" spans="2:6" ht="30.95" customHeight="1" x14ac:dyDescent="0.3">
      <c r="B30" s="79">
        <v>8</v>
      </c>
      <c r="C30" s="48"/>
      <c r="D30" s="48"/>
      <c r="E30" s="82"/>
      <c r="F30" s="54"/>
    </row>
    <row r="31" spans="2:6" ht="30.95" customHeight="1" x14ac:dyDescent="0.3">
      <c r="B31" s="79">
        <v>9</v>
      </c>
      <c r="C31" s="48"/>
      <c r="D31" s="48"/>
      <c r="E31" s="82"/>
      <c r="F31" s="54"/>
    </row>
    <row r="32" spans="2:6" ht="30.95" customHeight="1" x14ac:dyDescent="0.3">
      <c r="B32" s="79">
        <v>10</v>
      </c>
      <c r="C32" s="48"/>
      <c r="D32" s="48"/>
      <c r="E32" s="82"/>
      <c r="F32" s="54"/>
    </row>
    <row r="33" spans="2:6" ht="30.95" customHeight="1" x14ac:dyDescent="0.3">
      <c r="B33" s="79"/>
      <c r="C33" s="48"/>
      <c r="D33" s="48"/>
      <c r="E33" s="82"/>
      <c r="F33" s="54"/>
    </row>
    <row r="34" spans="2:6" ht="30.95" customHeight="1" x14ac:dyDescent="0.3">
      <c r="B34" s="83"/>
      <c r="C34" s="62"/>
      <c r="D34" s="62"/>
      <c r="E34" s="84"/>
      <c r="F34" s="85"/>
    </row>
    <row r="35" spans="2:6" ht="30.95" customHeight="1" x14ac:dyDescent="0.3">
      <c r="B35" s="298">
        <f ca="1">TODAY()</f>
        <v>46202</v>
      </c>
      <c r="C35" s="295"/>
      <c r="D35" s="295"/>
      <c r="E35" s="296"/>
      <c r="F35" s="79" t="s">
        <v>170</v>
      </c>
    </row>
    <row r="36" spans="2:6" ht="30.95" customHeight="1" x14ac:dyDescent="0.3">
      <c r="B36" s="78">
        <v>1</v>
      </c>
      <c r="C36" s="48" t="s">
        <v>266</v>
      </c>
      <c r="D36" s="48" t="s">
        <v>137</v>
      </c>
      <c r="E36" s="82" t="s">
        <v>196</v>
      </c>
      <c r="F36" s="52" t="s">
        <v>179</v>
      </c>
    </row>
    <row r="37" spans="2:6" ht="30.95" customHeight="1" x14ac:dyDescent="0.3">
      <c r="B37" s="78">
        <v>2</v>
      </c>
      <c r="C37" s="48" t="s">
        <v>238</v>
      </c>
      <c r="D37" s="48" t="s">
        <v>145</v>
      </c>
      <c r="E37" s="82" t="s">
        <v>196</v>
      </c>
      <c r="F37" s="52" t="s">
        <v>315</v>
      </c>
    </row>
    <row r="38" spans="2:6" ht="30.95" customHeight="1" x14ac:dyDescent="0.3">
      <c r="B38" s="78">
        <v>3</v>
      </c>
      <c r="C38" s="48" t="s">
        <v>299</v>
      </c>
      <c r="D38" s="48" t="s">
        <v>92</v>
      </c>
      <c r="E38" s="82" t="s">
        <v>196</v>
      </c>
      <c r="F38" s="54" t="s">
        <v>348</v>
      </c>
    </row>
    <row r="39" spans="2:6" ht="30.95" customHeight="1" x14ac:dyDescent="0.3">
      <c r="B39" s="78">
        <v>4</v>
      </c>
      <c r="C39" s="48" t="s">
        <v>244</v>
      </c>
      <c r="D39" s="48" t="s">
        <v>92</v>
      </c>
      <c r="E39" s="82" t="s">
        <v>196</v>
      </c>
      <c r="F39" s="54" t="s">
        <v>348</v>
      </c>
    </row>
    <row r="40" spans="2:6" ht="30.95" customHeight="1" x14ac:dyDescent="0.3">
      <c r="B40" s="78">
        <v>5</v>
      </c>
      <c r="C40" s="48" t="s">
        <v>262</v>
      </c>
      <c r="D40" s="48" t="s">
        <v>107</v>
      </c>
      <c r="E40" s="82" t="s">
        <v>196</v>
      </c>
      <c r="F40" s="54" t="s">
        <v>348</v>
      </c>
    </row>
    <row r="41" spans="2:6" ht="30.95" customHeight="1" x14ac:dyDescent="0.3">
      <c r="B41" s="78">
        <v>6</v>
      </c>
      <c r="C41" s="48" t="s">
        <v>251</v>
      </c>
      <c r="D41" s="48" t="s">
        <v>105</v>
      </c>
      <c r="E41" s="82" t="s">
        <v>199</v>
      </c>
      <c r="F41" s="54" t="s">
        <v>19</v>
      </c>
    </row>
    <row r="42" spans="2:6" ht="30.95" customHeight="1" x14ac:dyDescent="0.3">
      <c r="B42" s="78">
        <v>7</v>
      </c>
      <c r="C42" s="48" t="s">
        <v>298</v>
      </c>
      <c r="D42" s="48" t="s">
        <v>83</v>
      </c>
      <c r="E42" s="82" t="s">
        <v>199</v>
      </c>
      <c r="F42" s="52" t="s">
        <v>180</v>
      </c>
    </row>
    <row r="43" spans="2:6" ht="30.95" customHeight="1" x14ac:dyDescent="0.3">
      <c r="B43" s="78">
        <v>8</v>
      </c>
      <c r="C43" s="48" t="s">
        <v>295</v>
      </c>
      <c r="D43" s="48" t="s">
        <v>123</v>
      </c>
      <c r="E43" s="82" t="s">
        <v>209</v>
      </c>
      <c r="F43" s="52" t="s">
        <v>347</v>
      </c>
    </row>
    <row r="44" spans="2:6" ht="30.95" customHeight="1" x14ac:dyDescent="0.3">
      <c r="B44" s="78">
        <v>9</v>
      </c>
      <c r="C44" s="48" t="s">
        <v>264</v>
      </c>
      <c r="D44" s="48" t="s">
        <v>132</v>
      </c>
      <c r="E44" s="82" t="s">
        <v>190</v>
      </c>
      <c r="F44" s="52" t="s">
        <v>329</v>
      </c>
    </row>
    <row r="45" spans="2:6" ht="30.95" customHeight="1" x14ac:dyDescent="0.3">
      <c r="B45" s="78">
        <v>10</v>
      </c>
      <c r="C45" s="48" t="s">
        <v>256</v>
      </c>
      <c r="D45" s="48" t="s">
        <v>104</v>
      </c>
      <c r="E45" s="82"/>
      <c r="F45" s="54" t="s">
        <v>169</v>
      </c>
    </row>
    <row r="46" spans="2:6" ht="30.95" customHeight="1" x14ac:dyDescent="0.3">
      <c r="B46" s="78"/>
      <c r="C46" s="48"/>
      <c r="D46" s="48"/>
      <c r="E46" s="82"/>
      <c r="F46" s="54"/>
    </row>
    <row r="47" spans="2:6" ht="30.95" customHeight="1" x14ac:dyDescent="0.3">
      <c r="B47" s="298">
        <f ca="1">TODAY()</f>
        <v>46202</v>
      </c>
      <c r="C47" s="295"/>
      <c r="D47" s="295"/>
      <c r="E47" s="296"/>
      <c r="F47" s="79" t="s">
        <v>172</v>
      </c>
    </row>
    <row r="48" spans="2:6" ht="30.95" customHeight="1" x14ac:dyDescent="0.3">
      <c r="B48" s="78">
        <v>1</v>
      </c>
      <c r="C48" s="48" t="s">
        <v>283</v>
      </c>
      <c r="D48" s="51" t="s">
        <v>90</v>
      </c>
      <c r="E48" s="82" t="s">
        <v>201</v>
      </c>
      <c r="F48" s="54" t="s">
        <v>45</v>
      </c>
    </row>
    <row r="49" spans="2:6" ht="30.95" customHeight="1" x14ac:dyDescent="0.3">
      <c r="B49" s="78">
        <v>2</v>
      </c>
      <c r="C49" s="86" t="s">
        <v>277</v>
      </c>
      <c r="D49" s="86" t="s">
        <v>74</v>
      </c>
      <c r="E49" s="87" t="s">
        <v>193</v>
      </c>
      <c r="F49" s="88" t="s">
        <v>308</v>
      </c>
    </row>
    <row r="50" spans="2:6" ht="30.95" customHeight="1" x14ac:dyDescent="0.3">
      <c r="B50" s="78">
        <v>3</v>
      </c>
      <c r="C50" s="48" t="s">
        <v>246</v>
      </c>
      <c r="D50" s="48" t="s">
        <v>139</v>
      </c>
      <c r="E50" s="82" t="s">
        <v>200</v>
      </c>
      <c r="F50" s="54" t="s">
        <v>43</v>
      </c>
    </row>
    <row r="51" spans="2:6" ht="30.95" customHeight="1" x14ac:dyDescent="0.3">
      <c r="B51" s="78">
        <v>4</v>
      </c>
      <c r="C51" s="47" t="s">
        <v>248</v>
      </c>
      <c r="D51" s="51" t="s">
        <v>144</v>
      </c>
      <c r="E51" s="82" t="s">
        <v>211</v>
      </c>
      <c r="F51" s="54" t="s">
        <v>46</v>
      </c>
    </row>
    <row r="52" spans="2:6" ht="30.95" customHeight="1" x14ac:dyDescent="0.3">
      <c r="B52" s="78">
        <v>5</v>
      </c>
      <c r="C52" s="48" t="s">
        <v>241</v>
      </c>
      <c r="D52" s="51" t="s">
        <v>85</v>
      </c>
      <c r="E52" s="82" t="s">
        <v>211</v>
      </c>
      <c r="F52" s="54" t="s">
        <v>9</v>
      </c>
    </row>
    <row r="53" spans="2:6" ht="30.95" customHeight="1" x14ac:dyDescent="0.3">
      <c r="B53" s="78">
        <v>6</v>
      </c>
      <c r="C53" s="47" t="s">
        <v>254</v>
      </c>
      <c r="D53" s="51" t="s">
        <v>99</v>
      </c>
      <c r="E53" s="82" t="s">
        <v>191</v>
      </c>
      <c r="F53" s="54" t="s">
        <v>118</v>
      </c>
    </row>
    <row r="54" spans="2:6" ht="30.95" customHeight="1" x14ac:dyDescent="0.3">
      <c r="B54" s="78">
        <v>7</v>
      </c>
      <c r="C54" s="48" t="s">
        <v>240</v>
      </c>
      <c r="D54" s="48" t="s">
        <v>153</v>
      </c>
      <c r="E54" s="82" t="s">
        <v>192</v>
      </c>
      <c r="F54" s="52" t="s">
        <v>44</v>
      </c>
    </row>
    <row r="55" spans="2:6" ht="30.95" customHeight="1" x14ac:dyDescent="0.3">
      <c r="B55" s="78">
        <v>8</v>
      </c>
      <c r="C55" s="48" t="s">
        <v>259</v>
      </c>
      <c r="D55" s="48" t="s">
        <v>140</v>
      </c>
      <c r="E55" s="82" t="s">
        <v>181</v>
      </c>
      <c r="F55" s="52" t="s">
        <v>213</v>
      </c>
    </row>
    <row r="56" spans="2:6" ht="30.95" customHeight="1" x14ac:dyDescent="0.3">
      <c r="B56" s="78">
        <v>9</v>
      </c>
      <c r="C56" s="48"/>
      <c r="D56" s="48"/>
      <c r="E56" s="82"/>
      <c r="F56" s="52"/>
    </row>
    <row r="57" spans="2:6" ht="30.95" customHeight="1" x14ac:dyDescent="0.3">
      <c r="B57" s="298">
        <f ca="1">TODAY()</f>
        <v>46202</v>
      </c>
      <c r="C57" s="295"/>
      <c r="D57" s="295"/>
      <c r="E57" s="296"/>
      <c r="F57" s="79" t="s">
        <v>66</v>
      </c>
    </row>
    <row r="58" spans="2:6" ht="30.95" customHeight="1" x14ac:dyDescent="0.3">
      <c r="B58" s="78">
        <v>1</v>
      </c>
      <c r="C58" s="48" t="s">
        <v>240</v>
      </c>
      <c r="D58" s="48" t="s">
        <v>79</v>
      </c>
      <c r="E58" s="82" t="s">
        <v>196</v>
      </c>
      <c r="F58" s="52" t="s">
        <v>58</v>
      </c>
    </row>
    <row r="59" spans="2:6" ht="30.95" customHeight="1" x14ac:dyDescent="0.3">
      <c r="B59" s="78">
        <v>2</v>
      </c>
      <c r="C59" s="48" t="s">
        <v>254</v>
      </c>
      <c r="D59" s="48" t="s">
        <v>157</v>
      </c>
      <c r="E59" s="81" t="s">
        <v>209</v>
      </c>
      <c r="F59" s="50" t="s">
        <v>118</v>
      </c>
    </row>
    <row r="60" spans="2:6" ht="30.95" customHeight="1" x14ac:dyDescent="0.3">
      <c r="B60" s="78">
        <v>3</v>
      </c>
      <c r="C60" s="48" t="s">
        <v>246</v>
      </c>
      <c r="D60" s="48" t="s">
        <v>36</v>
      </c>
      <c r="E60" s="81" t="s">
        <v>186</v>
      </c>
      <c r="F60" s="50" t="s">
        <v>341</v>
      </c>
    </row>
    <row r="61" spans="2:6" ht="30.95" customHeight="1" x14ac:dyDescent="0.3">
      <c r="B61" s="78">
        <v>4</v>
      </c>
      <c r="C61" s="48" t="s">
        <v>241</v>
      </c>
      <c r="D61" s="47" t="s">
        <v>82</v>
      </c>
      <c r="E61" s="81" t="s">
        <v>190</v>
      </c>
      <c r="F61" s="50" t="s">
        <v>334</v>
      </c>
    </row>
    <row r="62" spans="2:6" ht="30.95" customHeight="1" x14ac:dyDescent="0.3">
      <c r="B62" s="78">
        <v>5</v>
      </c>
      <c r="C62" s="47" t="s">
        <v>248</v>
      </c>
      <c r="D62" s="47" t="s">
        <v>82</v>
      </c>
      <c r="E62" s="81" t="s">
        <v>190</v>
      </c>
      <c r="F62" s="50" t="s">
        <v>334</v>
      </c>
    </row>
    <row r="63" spans="2:6" ht="30.95" customHeight="1" x14ac:dyDescent="0.3">
      <c r="B63" s="78">
        <v>6</v>
      </c>
      <c r="C63" s="86" t="s">
        <v>277</v>
      </c>
      <c r="D63" s="86" t="s">
        <v>152</v>
      </c>
      <c r="E63" s="87" t="s">
        <v>203</v>
      </c>
      <c r="F63" s="88" t="s">
        <v>143</v>
      </c>
    </row>
    <row r="64" spans="2:6" ht="30.95" customHeight="1" x14ac:dyDescent="0.3">
      <c r="B64" s="78">
        <v>7</v>
      </c>
      <c r="C64" s="48" t="s">
        <v>283</v>
      </c>
      <c r="D64" s="47" t="s">
        <v>110</v>
      </c>
      <c r="E64" s="81" t="s">
        <v>207</v>
      </c>
      <c r="F64" s="50" t="s">
        <v>330</v>
      </c>
    </row>
    <row r="65" spans="2:6" ht="30.95" customHeight="1" x14ac:dyDescent="0.3">
      <c r="B65" s="78">
        <v>8</v>
      </c>
      <c r="C65" s="48" t="s">
        <v>259</v>
      </c>
      <c r="D65" s="48" t="s">
        <v>73</v>
      </c>
      <c r="E65" s="82"/>
      <c r="F65" s="52" t="s">
        <v>187</v>
      </c>
    </row>
    <row r="66" spans="2:6" ht="30.95" customHeight="1" x14ac:dyDescent="0.3">
      <c r="B66" s="78"/>
      <c r="C66" s="48"/>
      <c r="D66" s="48"/>
      <c r="E66" s="82"/>
      <c r="F66" s="52"/>
    </row>
    <row r="67" spans="2:6" ht="30.95" customHeight="1" x14ac:dyDescent="0.3"/>
    <row r="68" spans="2:6" ht="30.95" customHeight="1" x14ac:dyDescent="0.3"/>
    <row r="74" spans="2:6" x14ac:dyDescent="0.3">
      <c r="F74" s="44" t="s">
        <v>108</v>
      </c>
    </row>
  </sheetData>
  <mergeCells count="6">
    <mergeCell ref="B57:E57"/>
    <mergeCell ref="B2:E2"/>
    <mergeCell ref="B12:E12"/>
    <mergeCell ref="B22:E22"/>
    <mergeCell ref="B35:E35"/>
    <mergeCell ref="B47:E47"/>
  </mergeCells>
  <phoneticPr fontId="7" type="noConversion"/>
  <pageMargins left="8.3333335816860199E-2" right="8.3750002086162567E-2" top="0.75" bottom="0.75" header="0.30000001192092896" footer="0.30000001192092896"/>
  <pageSetup paperSize="9" scale="74" orientation="portrait" horizontalDpi="300" verticalDpi="300" r:id="rId1"/>
  <rowBreaks count="1" manualBreakCount="1">
    <brk id="72" max="104857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U44"/>
  <sheetViews>
    <sheetView view="pageBreakPreview" topLeftCell="A10" zoomScale="80" zoomScaleNormal="100" zoomScaleSheetLayoutView="80" workbookViewId="0">
      <selection activeCell="L9" sqref="L9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79" style="45" customWidth="1"/>
    <col min="7" max="7" width="7.875" style="5" customWidth="1"/>
    <col min="8" max="8" width="7" style="5" customWidth="1"/>
    <col min="9" max="9" width="7.75" style="5" customWidth="1"/>
    <col min="10" max="11" width="9" style="5"/>
    <col min="12" max="12" width="9.75" style="5" customWidth="1"/>
    <col min="13" max="16384" width="9" style="5"/>
  </cols>
  <sheetData>
    <row r="1" spans="2:21" ht="30.95" customHeight="1" x14ac:dyDescent="0.3">
      <c r="B1" s="298">
        <f ca="1">TODAY()</f>
        <v>46202</v>
      </c>
      <c r="C1" s="295"/>
      <c r="D1" s="295"/>
      <c r="E1" s="296"/>
      <c r="F1" s="79" t="s">
        <v>176</v>
      </c>
    </row>
    <row r="2" spans="2:21" ht="30.95" customHeight="1" x14ac:dyDescent="0.3">
      <c r="B2" s="78">
        <v>1</v>
      </c>
      <c r="C2" s="47" t="s">
        <v>261</v>
      </c>
      <c r="D2" s="48" t="s">
        <v>78</v>
      </c>
      <c r="E2" s="81" t="s">
        <v>205</v>
      </c>
      <c r="F2" s="50" t="s">
        <v>229</v>
      </c>
    </row>
    <row r="3" spans="2:21" ht="30.95" customHeight="1" x14ac:dyDescent="0.3">
      <c r="B3" s="78"/>
      <c r="C3" s="47" t="s">
        <v>242</v>
      </c>
      <c r="D3" s="48"/>
      <c r="E3" s="81"/>
      <c r="F3" s="50" t="s">
        <v>61</v>
      </c>
    </row>
    <row r="4" spans="2:21" ht="30.95" customHeight="1" x14ac:dyDescent="0.3">
      <c r="B4" s="78">
        <v>2</v>
      </c>
      <c r="C4" s="48" t="s">
        <v>270</v>
      </c>
      <c r="D4" s="48" t="s">
        <v>151</v>
      </c>
      <c r="E4" s="82" t="s">
        <v>193</v>
      </c>
      <c r="F4" s="52" t="s">
        <v>61</v>
      </c>
    </row>
    <row r="5" spans="2:21" ht="30.95" customHeight="1" x14ac:dyDescent="0.3">
      <c r="B5" s="78">
        <v>3</v>
      </c>
      <c r="C5" s="48" t="s">
        <v>280</v>
      </c>
      <c r="D5" s="48" t="s">
        <v>91</v>
      </c>
      <c r="E5" s="82" t="s">
        <v>191</v>
      </c>
      <c r="F5" s="52" t="s">
        <v>40</v>
      </c>
    </row>
    <row r="6" spans="2:21" ht="30.95" customHeight="1" x14ac:dyDescent="0.3">
      <c r="B6" s="78">
        <v>4</v>
      </c>
      <c r="C6" s="48" t="s">
        <v>274</v>
      </c>
      <c r="D6" s="48" t="s">
        <v>91</v>
      </c>
      <c r="E6" s="82" t="s">
        <v>191</v>
      </c>
      <c r="F6" s="52" t="s">
        <v>47</v>
      </c>
    </row>
    <row r="7" spans="2:21" ht="30.95" customHeight="1" x14ac:dyDescent="0.3">
      <c r="B7" s="78">
        <v>5</v>
      </c>
      <c r="C7" s="68" t="s">
        <v>252</v>
      </c>
      <c r="D7" s="68" t="s">
        <v>160</v>
      </c>
      <c r="E7" s="92"/>
      <c r="F7" s="91" t="s">
        <v>342</v>
      </c>
      <c r="U7" s="5" t="s">
        <v>257</v>
      </c>
    </row>
    <row r="8" spans="2:21" ht="30.95" customHeight="1" x14ac:dyDescent="0.3">
      <c r="B8" s="298">
        <f ca="1">TODAY()</f>
        <v>46202</v>
      </c>
      <c r="C8" s="295"/>
      <c r="D8" s="295"/>
      <c r="E8" s="296"/>
      <c r="F8" s="79" t="s">
        <v>173</v>
      </c>
    </row>
    <row r="9" spans="2:21" ht="30.95" customHeight="1" x14ac:dyDescent="0.3">
      <c r="B9" s="78">
        <v>1</v>
      </c>
      <c r="C9" s="48" t="s">
        <v>270</v>
      </c>
      <c r="D9" s="48" t="s">
        <v>94</v>
      </c>
      <c r="E9" s="82" t="s">
        <v>196</v>
      </c>
      <c r="F9" s="52" t="s">
        <v>162</v>
      </c>
    </row>
    <row r="10" spans="2:21" ht="30.95" customHeight="1" x14ac:dyDescent="0.3">
      <c r="B10" s="78">
        <v>2</v>
      </c>
      <c r="C10" s="48" t="s">
        <v>280</v>
      </c>
      <c r="D10" s="48" t="s">
        <v>114</v>
      </c>
      <c r="E10" s="82" t="s">
        <v>183</v>
      </c>
      <c r="F10" s="52" t="s">
        <v>348</v>
      </c>
    </row>
    <row r="11" spans="2:21" ht="30.95" customHeight="1" x14ac:dyDescent="0.3">
      <c r="B11" s="78">
        <v>3</v>
      </c>
      <c r="C11" s="48" t="s">
        <v>274</v>
      </c>
      <c r="D11" s="48" t="s">
        <v>161</v>
      </c>
      <c r="E11" s="82" t="s">
        <v>183</v>
      </c>
      <c r="F11" s="52" t="s">
        <v>349</v>
      </c>
    </row>
    <row r="12" spans="2:21" ht="30.95" customHeight="1" x14ac:dyDescent="0.3">
      <c r="B12" s="78">
        <v>4</v>
      </c>
      <c r="C12" s="47" t="s">
        <v>261</v>
      </c>
      <c r="D12" s="48" t="s">
        <v>78</v>
      </c>
      <c r="E12" s="81" t="s">
        <v>190</v>
      </c>
      <c r="F12" s="50" t="s">
        <v>336</v>
      </c>
    </row>
    <row r="13" spans="2:21" ht="30.95" customHeight="1" x14ac:dyDescent="0.3">
      <c r="B13" s="298">
        <f ca="1">TODAY()</f>
        <v>46202</v>
      </c>
      <c r="C13" s="295"/>
      <c r="D13" s="295"/>
      <c r="E13" s="296"/>
      <c r="F13" s="79" t="s">
        <v>164</v>
      </c>
    </row>
    <row r="14" spans="2:21" ht="30.95" customHeight="1" x14ac:dyDescent="0.3">
      <c r="B14" s="79">
        <v>1</v>
      </c>
      <c r="C14" s="48" t="s">
        <v>266</v>
      </c>
      <c r="D14" s="48" t="s">
        <v>103</v>
      </c>
      <c r="E14" s="82" t="s">
        <v>200</v>
      </c>
      <c r="F14" s="52" t="s">
        <v>224</v>
      </c>
    </row>
    <row r="15" spans="2:21" ht="30.95" customHeight="1" x14ac:dyDescent="0.3">
      <c r="B15" s="79">
        <v>2</v>
      </c>
      <c r="C15" s="47" t="s">
        <v>264</v>
      </c>
      <c r="D15" s="48" t="s">
        <v>138</v>
      </c>
      <c r="E15" s="81" t="s">
        <v>191</v>
      </c>
      <c r="F15" s="50" t="s">
        <v>351</v>
      </c>
    </row>
    <row r="16" spans="2:21" ht="30.95" customHeight="1" x14ac:dyDescent="0.3">
      <c r="B16" s="298">
        <f ca="1">TODAY()</f>
        <v>46202</v>
      </c>
      <c r="C16" s="295"/>
      <c r="D16" s="295"/>
      <c r="E16" s="296"/>
      <c r="F16" s="79" t="s">
        <v>170</v>
      </c>
    </row>
    <row r="17" spans="2:6" ht="30.95" customHeight="1" x14ac:dyDescent="0.3">
      <c r="B17" s="78">
        <v>1</v>
      </c>
      <c r="C17" s="48" t="s">
        <v>266</v>
      </c>
      <c r="D17" s="48" t="s">
        <v>137</v>
      </c>
      <c r="E17" s="82" t="s">
        <v>196</v>
      </c>
      <c r="F17" s="52" t="s">
        <v>179</v>
      </c>
    </row>
    <row r="18" spans="2:6" ht="30.95" customHeight="1" x14ac:dyDescent="0.3">
      <c r="B18" s="78">
        <v>2</v>
      </c>
      <c r="C18" s="48" t="s">
        <v>264</v>
      </c>
      <c r="D18" s="48" t="s">
        <v>132</v>
      </c>
      <c r="E18" s="82" t="s">
        <v>190</v>
      </c>
      <c r="F18" s="52" t="s">
        <v>329</v>
      </c>
    </row>
    <row r="19" spans="2:6" ht="30.95" customHeight="1" x14ac:dyDescent="0.3">
      <c r="B19" s="298">
        <f ca="1">TODAY()</f>
        <v>46202</v>
      </c>
      <c r="C19" s="295"/>
      <c r="D19" s="295"/>
      <c r="E19" s="296"/>
      <c r="F19" s="79" t="s">
        <v>172</v>
      </c>
    </row>
    <row r="20" spans="2:6" ht="30.95" customHeight="1" x14ac:dyDescent="0.3">
      <c r="B20" s="78">
        <v>1</v>
      </c>
      <c r="C20" s="48" t="s">
        <v>277</v>
      </c>
      <c r="D20" s="48" t="s">
        <v>74</v>
      </c>
      <c r="E20" s="82" t="s">
        <v>205</v>
      </c>
      <c r="F20" s="54" t="s">
        <v>308</v>
      </c>
    </row>
    <row r="21" spans="2:6" ht="30.95" customHeight="1" x14ac:dyDescent="0.3">
      <c r="B21" s="78">
        <v>2</v>
      </c>
      <c r="C21" s="47" t="s">
        <v>248</v>
      </c>
      <c r="D21" s="51" t="s">
        <v>144</v>
      </c>
      <c r="E21" s="82" t="s">
        <v>206</v>
      </c>
      <c r="F21" s="54" t="s">
        <v>46</v>
      </c>
    </row>
    <row r="22" spans="2:6" ht="30.95" customHeight="1" x14ac:dyDescent="0.3">
      <c r="B22" s="78">
        <v>3</v>
      </c>
      <c r="C22" s="48" t="s">
        <v>241</v>
      </c>
      <c r="D22" s="51" t="s">
        <v>85</v>
      </c>
      <c r="E22" s="82" t="s">
        <v>206</v>
      </c>
      <c r="F22" s="54" t="s">
        <v>9</v>
      </c>
    </row>
    <row r="23" spans="2:6" ht="30.95" customHeight="1" x14ac:dyDescent="0.3">
      <c r="B23" s="78">
        <v>4</v>
      </c>
      <c r="C23" s="48" t="s">
        <v>246</v>
      </c>
      <c r="D23" s="48" t="s">
        <v>139</v>
      </c>
      <c r="E23" s="82" t="s">
        <v>194</v>
      </c>
      <c r="F23" s="54" t="s">
        <v>48</v>
      </c>
    </row>
    <row r="24" spans="2:6" ht="30.95" customHeight="1" x14ac:dyDescent="0.3">
      <c r="B24" s="78"/>
      <c r="C24" s="48" t="s">
        <v>249</v>
      </c>
      <c r="D24" s="48" t="s">
        <v>129</v>
      </c>
      <c r="E24" s="82" t="s">
        <v>193</v>
      </c>
      <c r="F24" s="89" t="s">
        <v>49</v>
      </c>
    </row>
    <row r="25" spans="2:6" ht="30.95" customHeight="1" x14ac:dyDescent="0.3">
      <c r="B25" s="78">
        <v>5</v>
      </c>
      <c r="C25" s="47" t="s">
        <v>254</v>
      </c>
      <c r="D25" s="51" t="s">
        <v>99</v>
      </c>
      <c r="E25" s="82" t="s">
        <v>200</v>
      </c>
      <c r="F25" s="54" t="s">
        <v>118</v>
      </c>
    </row>
    <row r="26" spans="2:6" ht="30.95" customHeight="1" x14ac:dyDescent="0.3">
      <c r="B26" s="78">
        <v>6</v>
      </c>
      <c r="C26" s="68" t="s">
        <v>252</v>
      </c>
      <c r="D26" s="68" t="s">
        <v>160</v>
      </c>
      <c r="E26" s="92"/>
      <c r="F26" s="91" t="s">
        <v>342</v>
      </c>
    </row>
    <row r="27" spans="2:6" ht="30.95" customHeight="1" x14ac:dyDescent="0.3">
      <c r="B27" s="78">
        <v>8</v>
      </c>
      <c r="C27" s="48" t="s">
        <v>240</v>
      </c>
      <c r="D27" s="48" t="s">
        <v>153</v>
      </c>
      <c r="E27" s="82" t="s">
        <v>192</v>
      </c>
      <c r="F27" s="52" t="s">
        <v>44</v>
      </c>
    </row>
    <row r="28" spans="2:6" ht="30.95" customHeight="1" x14ac:dyDescent="0.3">
      <c r="B28" s="78">
        <v>9</v>
      </c>
      <c r="C28" s="48" t="s">
        <v>259</v>
      </c>
      <c r="D28" s="48" t="s">
        <v>140</v>
      </c>
      <c r="E28" s="82" t="s">
        <v>181</v>
      </c>
      <c r="F28" s="52" t="s">
        <v>213</v>
      </c>
    </row>
    <row r="29" spans="2:6" ht="30.95" customHeight="1" x14ac:dyDescent="0.3">
      <c r="B29" s="298">
        <f ca="1">TODAY()</f>
        <v>46202</v>
      </c>
      <c r="C29" s="295"/>
      <c r="D29" s="295"/>
      <c r="E29" s="296"/>
      <c r="F29" s="79" t="s">
        <v>66</v>
      </c>
    </row>
    <row r="30" spans="2:6" ht="30.95" customHeight="1" x14ac:dyDescent="0.3">
      <c r="B30" s="78">
        <v>1</v>
      </c>
      <c r="C30" s="48" t="s">
        <v>240</v>
      </c>
      <c r="D30" s="48" t="s">
        <v>79</v>
      </c>
      <c r="E30" s="82" t="s">
        <v>196</v>
      </c>
      <c r="F30" s="52" t="s">
        <v>58</v>
      </c>
    </row>
    <row r="31" spans="2:6" ht="30.95" customHeight="1" x14ac:dyDescent="0.3">
      <c r="B31" s="78">
        <v>2</v>
      </c>
      <c r="C31" s="68" t="s">
        <v>254</v>
      </c>
      <c r="D31" s="68" t="s">
        <v>157</v>
      </c>
      <c r="E31" s="90" t="s">
        <v>209</v>
      </c>
      <c r="F31" s="72" t="s">
        <v>321</v>
      </c>
    </row>
    <row r="32" spans="2:6" ht="30.95" customHeight="1" x14ac:dyDescent="0.3">
      <c r="B32" s="78">
        <v>4</v>
      </c>
      <c r="C32" s="48" t="s">
        <v>246</v>
      </c>
      <c r="D32" s="48" t="s">
        <v>36</v>
      </c>
      <c r="E32" s="81" t="s">
        <v>186</v>
      </c>
      <c r="F32" s="50" t="s">
        <v>341</v>
      </c>
    </row>
    <row r="33" spans="2:6" ht="30.95" customHeight="1" x14ac:dyDescent="0.3">
      <c r="B33" s="78">
        <v>5</v>
      </c>
      <c r="C33" s="68" t="s">
        <v>241</v>
      </c>
      <c r="D33" s="93" t="s">
        <v>82</v>
      </c>
      <c r="E33" s="90" t="s">
        <v>190</v>
      </c>
      <c r="F33" s="72" t="s">
        <v>314</v>
      </c>
    </row>
    <row r="34" spans="2:6" ht="30.95" customHeight="1" x14ac:dyDescent="0.3">
      <c r="B34" s="78">
        <v>7</v>
      </c>
      <c r="C34" s="48" t="s">
        <v>277</v>
      </c>
      <c r="D34" s="48" t="s">
        <v>152</v>
      </c>
      <c r="E34" s="82" t="s">
        <v>203</v>
      </c>
      <c r="F34" s="54" t="s">
        <v>168</v>
      </c>
    </row>
    <row r="35" spans="2:6" ht="30.95" customHeight="1" x14ac:dyDescent="0.3">
      <c r="B35" s="78">
        <v>8</v>
      </c>
      <c r="C35" s="48" t="s">
        <v>259</v>
      </c>
      <c r="D35" s="48" t="s">
        <v>73</v>
      </c>
      <c r="E35" s="82"/>
      <c r="F35" s="52" t="s">
        <v>187</v>
      </c>
    </row>
    <row r="36" spans="2:6" ht="30.95" customHeight="1" x14ac:dyDescent="0.3">
      <c r="B36" s="78"/>
      <c r="C36" s="48"/>
      <c r="D36" s="48"/>
      <c r="E36" s="82"/>
      <c r="F36" s="52"/>
    </row>
    <row r="37" spans="2:6" ht="30.95" customHeight="1" x14ac:dyDescent="0.3"/>
    <row r="44" spans="2:6" x14ac:dyDescent="0.3">
      <c r="F44" s="44" t="s">
        <v>108</v>
      </c>
    </row>
  </sheetData>
  <mergeCells count="6">
    <mergeCell ref="B29:E29"/>
    <mergeCell ref="B1:E1"/>
    <mergeCell ref="B8:E8"/>
    <mergeCell ref="B13:E13"/>
    <mergeCell ref="B16:E16"/>
    <mergeCell ref="B19:E19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74" orientation="portrait" horizontalDpi="300" verticalDpi="300" r:id="rId1"/>
  <rowBreaks count="1" manualBreakCount="1">
    <brk id="42" max="104857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N57"/>
  <sheetViews>
    <sheetView view="pageBreakPreview" topLeftCell="A16" zoomScale="80" zoomScaleNormal="100" zoomScaleSheetLayoutView="80" workbookViewId="0">
      <selection activeCell="I28" sqref="I28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63.25" style="45" customWidth="1"/>
    <col min="7" max="7" width="7.875" style="5" customWidth="1"/>
    <col min="8" max="16384" width="9" style="5"/>
  </cols>
  <sheetData>
    <row r="1" spans="2:14" ht="30.95" customHeight="1" x14ac:dyDescent="0.3">
      <c r="B1" s="298">
        <f ca="1">TODAY()</f>
        <v>46202</v>
      </c>
      <c r="C1" s="295"/>
      <c r="D1" s="295"/>
      <c r="E1" s="296"/>
      <c r="F1" s="79" t="s">
        <v>176</v>
      </c>
    </row>
    <row r="2" spans="2:14" ht="30.95" customHeight="1" x14ac:dyDescent="0.3">
      <c r="B2" s="78">
        <v>1</v>
      </c>
      <c r="C2" s="47" t="s">
        <v>269</v>
      </c>
      <c r="D2" s="48" t="s">
        <v>151</v>
      </c>
      <c r="E2" s="81" t="s">
        <v>194</v>
      </c>
      <c r="F2" s="50" t="s">
        <v>61</v>
      </c>
    </row>
    <row r="3" spans="2:14" ht="30.95" customHeight="1" x14ac:dyDescent="0.3">
      <c r="B3" s="78">
        <v>2</v>
      </c>
      <c r="C3" s="47" t="s">
        <v>242</v>
      </c>
      <c r="D3" s="48" t="s">
        <v>151</v>
      </c>
      <c r="E3" s="81" t="s">
        <v>194</v>
      </c>
      <c r="F3" s="50" t="s">
        <v>61</v>
      </c>
    </row>
    <row r="4" spans="2:14" ht="30.95" customHeight="1" x14ac:dyDescent="0.3">
      <c r="B4" s="78">
        <v>3</v>
      </c>
      <c r="C4" s="48" t="s">
        <v>270</v>
      </c>
      <c r="D4" s="48" t="s">
        <v>151</v>
      </c>
      <c r="E4" s="82" t="s">
        <v>194</v>
      </c>
      <c r="F4" s="52" t="s">
        <v>61</v>
      </c>
    </row>
    <row r="5" spans="2:14" ht="30.95" customHeight="1" x14ac:dyDescent="0.3">
      <c r="B5" s="78">
        <v>4</v>
      </c>
      <c r="C5" s="47" t="s">
        <v>261</v>
      </c>
      <c r="D5" s="48" t="s">
        <v>78</v>
      </c>
      <c r="E5" s="81" t="s">
        <v>200</v>
      </c>
      <c r="F5" s="50" t="s">
        <v>229</v>
      </c>
    </row>
    <row r="6" spans="2:14" ht="30.95" customHeight="1" x14ac:dyDescent="0.3">
      <c r="B6" s="78">
        <v>5</v>
      </c>
      <c r="C6" s="48" t="s">
        <v>280</v>
      </c>
      <c r="D6" s="48" t="s">
        <v>91</v>
      </c>
      <c r="E6" s="82" t="s">
        <v>191</v>
      </c>
      <c r="F6" s="52" t="s">
        <v>40</v>
      </c>
    </row>
    <row r="7" spans="2:14" ht="30.95" customHeight="1" x14ac:dyDescent="0.3">
      <c r="B7" s="78">
        <v>6</v>
      </c>
      <c r="C7" s="68" t="s">
        <v>252</v>
      </c>
      <c r="D7" s="68" t="s">
        <v>160</v>
      </c>
      <c r="E7" s="92"/>
      <c r="F7" s="91" t="s">
        <v>342</v>
      </c>
    </row>
    <row r="8" spans="2:14" ht="30.95" customHeight="1" x14ac:dyDescent="0.3">
      <c r="B8" s="95"/>
      <c r="C8" s="62"/>
      <c r="D8" s="62"/>
      <c r="E8" s="96"/>
      <c r="F8" s="52"/>
      <c r="N8" s="5" t="s">
        <v>257</v>
      </c>
    </row>
    <row r="9" spans="2:14" ht="30.95" customHeight="1" x14ac:dyDescent="0.3">
      <c r="B9" s="299">
        <f ca="1">B1</f>
        <v>46202</v>
      </c>
      <c r="C9" s="300"/>
      <c r="D9" s="300"/>
      <c r="E9" s="301"/>
      <c r="F9" s="98" t="s">
        <v>32</v>
      </c>
    </row>
    <row r="10" spans="2:14" ht="30.95" customHeight="1" x14ac:dyDescent="0.3">
      <c r="B10" s="97"/>
      <c r="C10" s="98" t="s">
        <v>305</v>
      </c>
      <c r="D10" s="98" t="s">
        <v>113</v>
      </c>
      <c r="E10" s="99" t="s">
        <v>200</v>
      </c>
      <c r="F10" s="100" t="s">
        <v>2</v>
      </c>
    </row>
    <row r="11" spans="2:14" ht="30.95" customHeight="1" x14ac:dyDescent="0.3">
      <c r="B11" s="97"/>
      <c r="C11" s="98" t="s">
        <v>278</v>
      </c>
      <c r="D11" s="98" t="s">
        <v>34</v>
      </c>
      <c r="E11" s="99"/>
      <c r="F11" s="100" t="s">
        <v>332</v>
      </c>
    </row>
    <row r="12" spans="2:14" ht="30.95" customHeight="1" x14ac:dyDescent="0.3">
      <c r="B12" s="95"/>
      <c r="C12" s="62"/>
      <c r="D12" s="302"/>
      <c r="E12" s="302"/>
      <c r="F12" s="303"/>
    </row>
    <row r="13" spans="2:14" ht="30.95" customHeight="1" x14ac:dyDescent="0.3">
      <c r="B13" s="298">
        <f ca="1">TODAY()</f>
        <v>46202</v>
      </c>
      <c r="C13" s="295"/>
      <c r="D13" s="295"/>
      <c r="E13" s="296"/>
      <c r="F13" s="79" t="s">
        <v>173</v>
      </c>
    </row>
    <row r="14" spans="2:14" ht="30.95" customHeight="1" x14ac:dyDescent="0.3">
      <c r="B14" s="78">
        <v>1</v>
      </c>
      <c r="C14" s="48" t="s">
        <v>270</v>
      </c>
      <c r="D14" s="48" t="s">
        <v>94</v>
      </c>
      <c r="E14" s="82" t="s">
        <v>196</v>
      </c>
      <c r="F14" s="52" t="s">
        <v>162</v>
      </c>
    </row>
    <row r="15" spans="2:14" ht="30.95" customHeight="1" x14ac:dyDescent="0.3">
      <c r="B15" s="78">
        <v>2</v>
      </c>
      <c r="C15" s="48" t="s">
        <v>280</v>
      </c>
      <c r="D15" s="48" t="s">
        <v>114</v>
      </c>
      <c r="E15" s="82" t="s">
        <v>199</v>
      </c>
      <c r="F15" s="52" t="s">
        <v>348</v>
      </c>
    </row>
    <row r="16" spans="2:14" ht="30.95" customHeight="1" x14ac:dyDescent="0.3">
      <c r="B16" s="78">
        <v>3</v>
      </c>
      <c r="C16" s="47" t="s">
        <v>242</v>
      </c>
      <c r="D16" s="48" t="s">
        <v>120</v>
      </c>
      <c r="E16" s="82" t="s">
        <v>209</v>
      </c>
      <c r="F16" s="52" t="s">
        <v>220</v>
      </c>
    </row>
    <row r="17" spans="2:6" ht="30.95" customHeight="1" x14ac:dyDescent="0.3">
      <c r="B17" s="78">
        <v>4</v>
      </c>
      <c r="C17" s="47" t="s">
        <v>261</v>
      </c>
      <c r="D17" s="48" t="s">
        <v>78</v>
      </c>
      <c r="E17" s="81" t="s">
        <v>183</v>
      </c>
      <c r="F17" s="50" t="s">
        <v>336</v>
      </c>
    </row>
    <row r="18" spans="2:6" ht="30.95" customHeight="1" x14ac:dyDescent="0.3">
      <c r="B18" s="78">
        <v>5</v>
      </c>
      <c r="C18" s="47" t="s">
        <v>269</v>
      </c>
      <c r="D18" s="48" t="s">
        <v>111</v>
      </c>
      <c r="E18" s="81" t="s">
        <v>190</v>
      </c>
      <c r="F18" s="50" t="s">
        <v>8</v>
      </c>
    </row>
    <row r="19" spans="2:6" ht="30.95" customHeight="1" x14ac:dyDescent="0.3">
      <c r="C19" s="94"/>
      <c r="D19" s="302"/>
      <c r="E19" s="302"/>
      <c r="F19" s="302"/>
    </row>
    <row r="20" spans="2:6" ht="30.95" customHeight="1" x14ac:dyDescent="0.3">
      <c r="B20" s="299">
        <f ca="1">B1</f>
        <v>46202</v>
      </c>
      <c r="C20" s="300"/>
      <c r="D20" s="300"/>
      <c r="E20" s="301"/>
      <c r="F20" s="101" t="s">
        <v>100</v>
      </c>
    </row>
    <row r="21" spans="2:6" ht="30.95" customHeight="1" x14ac:dyDescent="0.3">
      <c r="B21" s="97"/>
      <c r="C21" s="98" t="s">
        <v>305</v>
      </c>
      <c r="D21" s="98" t="s">
        <v>109</v>
      </c>
      <c r="E21" s="99" t="s">
        <v>199</v>
      </c>
      <c r="F21" s="100" t="s">
        <v>14</v>
      </c>
    </row>
    <row r="22" spans="2:6" ht="30.95" customHeight="1" x14ac:dyDescent="0.3">
      <c r="B22" s="97"/>
      <c r="C22" s="98" t="s">
        <v>278</v>
      </c>
      <c r="D22" s="98" t="s">
        <v>109</v>
      </c>
      <c r="E22" s="99"/>
      <c r="F22" s="100" t="s">
        <v>14</v>
      </c>
    </row>
    <row r="23" spans="2:6" ht="30.95" customHeight="1" x14ac:dyDescent="0.3">
      <c r="B23" s="298">
        <f ca="1">TODAY()</f>
        <v>46202</v>
      </c>
      <c r="C23" s="295"/>
      <c r="D23" s="295"/>
      <c r="E23" s="296"/>
      <c r="F23" s="79" t="s">
        <v>164</v>
      </c>
    </row>
    <row r="24" spans="2:6" ht="30.95" customHeight="1" x14ac:dyDescent="0.3">
      <c r="B24" s="79">
        <v>1</v>
      </c>
      <c r="C24" s="48" t="s">
        <v>266</v>
      </c>
      <c r="D24" s="48" t="s">
        <v>103</v>
      </c>
      <c r="E24" s="82" t="s">
        <v>194</v>
      </c>
      <c r="F24" s="52" t="s">
        <v>224</v>
      </c>
    </row>
    <row r="25" spans="2:6" ht="30.95" customHeight="1" x14ac:dyDescent="0.3">
      <c r="B25" s="79">
        <v>2</v>
      </c>
      <c r="C25" s="48" t="s">
        <v>256</v>
      </c>
      <c r="D25" s="48" t="s">
        <v>93</v>
      </c>
      <c r="E25" s="82" t="s">
        <v>200</v>
      </c>
      <c r="F25" s="52" t="s">
        <v>356</v>
      </c>
    </row>
    <row r="26" spans="2:6" ht="30.95" customHeight="1" x14ac:dyDescent="0.3">
      <c r="B26" s="79">
        <v>4</v>
      </c>
      <c r="C26" s="47" t="s">
        <v>264</v>
      </c>
      <c r="D26" s="48" t="s">
        <v>138</v>
      </c>
      <c r="E26" s="81" t="s">
        <v>191</v>
      </c>
      <c r="F26" s="50" t="s">
        <v>351</v>
      </c>
    </row>
    <row r="27" spans="2:6" ht="30.95" customHeight="1" x14ac:dyDescent="0.3">
      <c r="B27" s="79">
        <v>5</v>
      </c>
      <c r="C27" s="47" t="s">
        <v>282</v>
      </c>
      <c r="D27" s="48" t="s">
        <v>148</v>
      </c>
      <c r="E27" s="81" t="s">
        <v>192</v>
      </c>
      <c r="F27" s="50" t="s">
        <v>42</v>
      </c>
    </row>
    <row r="28" spans="2:6" ht="30.95" customHeight="1" x14ac:dyDescent="0.3">
      <c r="B28" s="298"/>
      <c r="C28" s="295"/>
      <c r="D28" s="295"/>
      <c r="E28" s="296"/>
      <c r="F28" s="79" t="s">
        <v>170</v>
      </c>
    </row>
    <row r="29" spans="2:6" ht="30.95" customHeight="1" x14ac:dyDescent="0.3">
      <c r="B29" s="78">
        <v>1</v>
      </c>
      <c r="C29" s="48" t="s">
        <v>282</v>
      </c>
      <c r="D29" s="48" t="s">
        <v>75</v>
      </c>
      <c r="E29" s="82" t="s">
        <v>188</v>
      </c>
      <c r="F29" s="52" t="s">
        <v>156</v>
      </c>
    </row>
    <row r="30" spans="2:6" ht="30.95" customHeight="1" x14ac:dyDescent="0.3">
      <c r="B30" s="78">
        <v>2</v>
      </c>
      <c r="C30" s="48" t="s">
        <v>266</v>
      </c>
      <c r="D30" s="48" t="s">
        <v>137</v>
      </c>
      <c r="E30" s="82" t="s">
        <v>196</v>
      </c>
      <c r="F30" s="52" t="s">
        <v>23</v>
      </c>
    </row>
    <row r="31" spans="2:6" ht="30.95" customHeight="1" x14ac:dyDescent="0.3">
      <c r="B31" s="78">
        <v>3</v>
      </c>
      <c r="C31" s="48" t="s">
        <v>264</v>
      </c>
      <c r="D31" s="48" t="s">
        <v>132</v>
      </c>
      <c r="E31" s="82" t="s">
        <v>190</v>
      </c>
      <c r="F31" s="52" t="s">
        <v>329</v>
      </c>
    </row>
    <row r="32" spans="2:6" ht="30.95" customHeight="1" x14ac:dyDescent="0.3">
      <c r="B32" s="78">
        <v>4</v>
      </c>
      <c r="C32" s="48" t="s">
        <v>256</v>
      </c>
      <c r="D32" s="48"/>
      <c r="E32" s="82"/>
      <c r="F32" s="52" t="s">
        <v>355</v>
      </c>
    </row>
    <row r="33" spans="2:6" ht="30.95" customHeight="1" x14ac:dyDescent="0.3">
      <c r="B33" s="298">
        <f ca="1">B1</f>
        <v>46202</v>
      </c>
      <c r="C33" s="295"/>
      <c r="D33" s="295"/>
      <c r="E33" s="296"/>
      <c r="F33" s="79" t="s">
        <v>172</v>
      </c>
    </row>
    <row r="34" spans="2:6" ht="30.95" customHeight="1" x14ac:dyDescent="0.3">
      <c r="B34" s="78">
        <v>1</v>
      </c>
      <c r="C34" s="48" t="s">
        <v>277</v>
      </c>
      <c r="D34" s="48" t="s">
        <v>74</v>
      </c>
      <c r="E34" s="82" t="s">
        <v>189</v>
      </c>
      <c r="F34" s="54" t="s">
        <v>308</v>
      </c>
    </row>
    <row r="35" spans="2:6" ht="30.95" customHeight="1" x14ac:dyDescent="0.3">
      <c r="B35" s="78">
        <v>2</v>
      </c>
      <c r="C35" s="48" t="s">
        <v>263</v>
      </c>
      <c r="D35" s="48" t="s">
        <v>95</v>
      </c>
      <c r="E35" s="82" t="s">
        <v>206</v>
      </c>
      <c r="F35" s="102" t="s">
        <v>233</v>
      </c>
    </row>
    <row r="36" spans="2:6" ht="30.95" customHeight="1" x14ac:dyDescent="0.3">
      <c r="B36" s="78">
        <v>3</v>
      </c>
      <c r="C36" s="48" t="s">
        <v>249</v>
      </c>
      <c r="D36" s="48" t="s">
        <v>129</v>
      </c>
      <c r="E36" s="82" t="s">
        <v>193</v>
      </c>
      <c r="F36" s="89" t="s">
        <v>49</v>
      </c>
    </row>
    <row r="37" spans="2:6" ht="30.95" customHeight="1" x14ac:dyDescent="0.3">
      <c r="B37" s="78">
        <v>4</v>
      </c>
      <c r="C37" s="47" t="s">
        <v>254</v>
      </c>
      <c r="D37" s="51" t="s">
        <v>99</v>
      </c>
      <c r="E37" s="82" t="s">
        <v>200</v>
      </c>
      <c r="F37" s="54" t="s">
        <v>118</v>
      </c>
    </row>
    <row r="38" spans="2:6" ht="30.95" customHeight="1" x14ac:dyDescent="0.3">
      <c r="B38" s="78">
        <v>5</v>
      </c>
      <c r="C38" s="47" t="s">
        <v>248</v>
      </c>
      <c r="D38" s="51" t="s">
        <v>144</v>
      </c>
      <c r="E38" s="82" t="s">
        <v>211</v>
      </c>
      <c r="F38" s="54" t="s">
        <v>46</v>
      </c>
    </row>
    <row r="39" spans="2:6" ht="30.95" customHeight="1" x14ac:dyDescent="0.3">
      <c r="B39" s="78">
        <v>6</v>
      </c>
      <c r="C39" s="48" t="s">
        <v>241</v>
      </c>
      <c r="D39" s="51" t="s">
        <v>85</v>
      </c>
      <c r="E39" s="82" t="s">
        <v>211</v>
      </c>
      <c r="F39" s="54" t="s">
        <v>9</v>
      </c>
    </row>
    <row r="40" spans="2:6" ht="30.95" customHeight="1" x14ac:dyDescent="0.3">
      <c r="B40" s="78">
        <v>7</v>
      </c>
      <c r="C40" s="48" t="s">
        <v>246</v>
      </c>
      <c r="D40" s="48" t="s">
        <v>139</v>
      </c>
      <c r="E40" s="82" t="s">
        <v>211</v>
      </c>
      <c r="F40" s="54" t="s">
        <v>48</v>
      </c>
    </row>
    <row r="41" spans="2:6" ht="30.95" customHeight="1" x14ac:dyDescent="0.3">
      <c r="B41" s="78">
        <v>8</v>
      </c>
      <c r="C41" s="68" t="s">
        <v>252</v>
      </c>
      <c r="D41" s="68" t="s">
        <v>160</v>
      </c>
      <c r="E41" s="92" t="s">
        <v>192</v>
      </c>
      <c r="F41" s="91" t="s">
        <v>342</v>
      </c>
    </row>
    <row r="42" spans="2:6" ht="30.95" customHeight="1" x14ac:dyDescent="0.3">
      <c r="B42" s="78">
        <v>9</v>
      </c>
      <c r="C42" s="48" t="s">
        <v>240</v>
      </c>
      <c r="D42" s="48" t="s">
        <v>153</v>
      </c>
      <c r="E42" s="82" t="s">
        <v>181</v>
      </c>
      <c r="F42" s="52" t="s">
        <v>44</v>
      </c>
    </row>
    <row r="43" spans="2:6" ht="30.95" customHeight="1" x14ac:dyDescent="0.3">
      <c r="B43" s="298">
        <f ca="1">TODAY()</f>
        <v>46202</v>
      </c>
      <c r="C43" s="295"/>
      <c r="D43" s="295"/>
      <c r="E43" s="296"/>
      <c r="F43" s="79" t="s">
        <v>66</v>
      </c>
    </row>
    <row r="44" spans="2:6" ht="30.95" customHeight="1" x14ac:dyDescent="0.3">
      <c r="B44" s="78">
        <v>1</v>
      </c>
      <c r="C44" s="48" t="s">
        <v>240</v>
      </c>
      <c r="D44" s="48" t="s">
        <v>79</v>
      </c>
      <c r="E44" s="82" t="s">
        <v>196</v>
      </c>
      <c r="F44" s="52" t="s">
        <v>58</v>
      </c>
    </row>
    <row r="45" spans="2:6" ht="30.95" customHeight="1" x14ac:dyDescent="0.3">
      <c r="B45" s="78">
        <v>2</v>
      </c>
      <c r="C45" s="68" t="s">
        <v>254</v>
      </c>
      <c r="D45" s="68" t="s">
        <v>157</v>
      </c>
      <c r="E45" s="90" t="s">
        <v>209</v>
      </c>
      <c r="F45" s="72" t="s">
        <v>321</v>
      </c>
    </row>
    <row r="46" spans="2:6" ht="30.95" customHeight="1" x14ac:dyDescent="0.3">
      <c r="B46" s="78">
        <v>3</v>
      </c>
      <c r="C46" s="48" t="s">
        <v>263</v>
      </c>
      <c r="D46" s="48" t="s">
        <v>150</v>
      </c>
      <c r="E46" s="82" t="s">
        <v>209</v>
      </c>
      <c r="F46" s="50" t="s">
        <v>59</v>
      </c>
    </row>
    <row r="47" spans="2:6" ht="30.95" customHeight="1" x14ac:dyDescent="0.3">
      <c r="B47" s="78">
        <v>4</v>
      </c>
      <c r="C47" s="48" t="s">
        <v>246</v>
      </c>
      <c r="D47" s="48" t="s">
        <v>36</v>
      </c>
      <c r="E47" s="81" t="s">
        <v>186</v>
      </c>
      <c r="F47" s="50" t="s">
        <v>341</v>
      </c>
    </row>
    <row r="48" spans="2:6" ht="30.95" customHeight="1" x14ac:dyDescent="0.3">
      <c r="B48" s="78">
        <v>5</v>
      </c>
      <c r="C48" s="68" t="s">
        <v>241</v>
      </c>
      <c r="D48" s="93" t="s">
        <v>82</v>
      </c>
      <c r="E48" s="90" t="s">
        <v>190</v>
      </c>
      <c r="F48" s="72" t="s">
        <v>314</v>
      </c>
    </row>
    <row r="49" spans="2:6" ht="30.95" customHeight="1" x14ac:dyDescent="0.3">
      <c r="B49" s="78">
        <v>6</v>
      </c>
      <c r="C49" s="48" t="s">
        <v>277</v>
      </c>
      <c r="D49" s="48" t="s">
        <v>152</v>
      </c>
      <c r="E49" s="82" t="s">
        <v>203</v>
      </c>
      <c r="F49" s="54" t="s">
        <v>168</v>
      </c>
    </row>
    <row r="57" spans="2:6" x14ac:dyDescent="0.3">
      <c r="F57" s="44" t="s">
        <v>108</v>
      </c>
    </row>
  </sheetData>
  <mergeCells count="10">
    <mergeCell ref="B1:E1"/>
    <mergeCell ref="B13:E13"/>
    <mergeCell ref="B23:E23"/>
    <mergeCell ref="B28:E28"/>
    <mergeCell ref="B33:E33"/>
    <mergeCell ref="B43:E43"/>
    <mergeCell ref="B9:E9"/>
    <mergeCell ref="B20:E20"/>
    <mergeCell ref="D12:F12"/>
    <mergeCell ref="D19:F19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93" orientation="portrait" horizontalDpi="300" verticalDpi="300" r:id="rId1"/>
  <rowBreaks count="2" manualBreakCount="2">
    <brk id="22" max="1048575" man="1"/>
    <brk id="57" max="1048575" man="1"/>
  </rowBreaks>
  <colBreaks count="2" manualBreakCount="2">
    <brk id="1" max="16383" man="1"/>
    <brk id="6" max="1638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44"/>
  <sheetViews>
    <sheetView view="pageBreakPreview" topLeftCell="A10" zoomScale="80" zoomScaleNormal="100" zoomScaleSheetLayoutView="80" workbookViewId="0">
      <selection activeCell="A36" sqref="A36:XFD37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63.25" style="45" customWidth="1"/>
    <col min="7" max="7" width="7.875" style="5" customWidth="1"/>
    <col min="8" max="16384" width="9" style="5"/>
  </cols>
  <sheetData>
    <row r="1" spans="2:14" ht="30.95" customHeight="1" x14ac:dyDescent="0.3">
      <c r="B1" s="298">
        <f ca="1">TODAY()</f>
        <v>46202</v>
      </c>
      <c r="C1" s="295"/>
      <c r="D1" s="295"/>
      <c r="E1" s="296"/>
      <c r="F1" s="79" t="s">
        <v>176</v>
      </c>
    </row>
    <row r="2" spans="2:14" ht="30.95" customHeight="1" x14ac:dyDescent="0.3">
      <c r="B2" s="78">
        <v>1</v>
      </c>
      <c r="C2" s="47" t="s">
        <v>269</v>
      </c>
      <c r="D2" s="48" t="s">
        <v>151</v>
      </c>
      <c r="E2" s="81" t="s">
        <v>194</v>
      </c>
      <c r="F2" s="50" t="s">
        <v>61</v>
      </c>
    </row>
    <row r="3" spans="2:14" ht="30.95" customHeight="1" x14ac:dyDescent="0.3">
      <c r="B3" s="78">
        <v>2</v>
      </c>
      <c r="C3" s="47" t="s">
        <v>242</v>
      </c>
      <c r="D3" s="48" t="s">
        <v>151</v>
      </c>
      <c r="E3" s="81" t="s">
        <v>194</v>
      </c>
      <c r="F3" s="50" t="s">
        <v>61</v>
      </c>
    </row>
    <row r="4" spans="2:14" ht="30.95" customHeight="1" x14ac:dyDescent="0.3">
      <c r="B4" s="78">
        <v>4</v>
      </c>
      <c r="C4" s="47" t="s">
        <v>261</v>
      </c>
      <c r="D4" s="48" t="s">
        <v>78</v>
      </c>
      <c r="E4" s="81" t="s">
        <v>200</v>
      </c>
      <c r="F4" s="50" t="s">
        <v>229</v>
      </c>
    </row>
    <row r="5" spans="2:14" ht="30.95" customHeight="1" x14ac:dyDescent="0.3">
      <c r="B5" s="78">
        <v>6</v>
      </c>
      <c r="C5" s="68" t="s">
        <v>252</v>
      </c>
      <c r="D5" s="68" t="s">
        <v>160</v>
      </c>
      <c r="E5" s="92"/>
      <c r="F5" s="91" t="s">
        <v>342</v>
      </c>
    </row>
    <row r="6" spans="2:14" ht="30.95" customHeight="1" x14ac:dyDescent="0.3">
      <c r="B6" s="95"/>
      <c r="C6" s="62"/>
      <c r="D6" s="62"/>
      <c r="E6" s="96"/>
      <c r="F6" s="52"/>
      <c r="N6" s="5" t="s">
        <v>257</v>
      </c>
    </row>
    <row r="7" spans="2:14" ht="30.95" customHeight="1" x14ac:dyDescent="0.3">
      <c r="B7" s="299">
        <f ca="1">B1</f>
        <v>46202</v>
      </c>
      <c r="C7" s="300"/>
      <c r="D7" s="300"/>
      <c r="E7" s="301"/>
      <c r="F7" s="98" t="s">
        <v>32</v>
      </c>
    </row>
    <row r="8" spans="2:14" ht="30.95" customHeight="1" x14ac:dyDescent="0.3">
      <c r="B8" s="97"/>
      <c r="C8" s="98" t="s">
        <v>305</v>
      </c>
      <c r="D8" s="98" t="s">
        <v>113</v>
      </c>
      <c r="E8" s="99" t="s">
        <v>200</v>
      </c>
      <c r="F8" s="100" t="s">
        <v>2</v>
      </c>
    </row>
    <row r="9" spans="2:14" ht="30.95" customHeight="1" x14ac:dyDescent="0.3">
      <c r="B9" s="97"/>
      <c r="C9" s="98" t="s">
        <v>278</v>
      </c>
      <c r="D9" s="98" t="s">
        <v>34</v>
      </c>
      <c r="E9" s="99"/>
      <c r="F9" s="100" t="s">
        <v>332</v>
      </c>
    </row>
    <row r="10" spans="2:14" ht="30.95" customHeight="1" x14ac:dyDescent="0.3">
      <c r="B10" s="95"/>
      <c r="C10" s="62"/>
      <c r="D10" s="302"/>
      <c r="E10" s="302"/>
      <c r="F10" s="303"/>
    </row>
    <row r="11" spans="2:14" ht="30.95" customHeight="1" x14ac:dyDescent="0.3">
      <c r="B11" s="298">
        <f ca="1">TODAY()</f>
        <v>46202</v>
      </c>
      <c r="C11" s="295"/>
      <c r="D11" s="295"/>
      <c r="E11" s="296"/>
      <c r="F11" s="79" t="s">
        <v>173</v>
      </c>
    </row>
    <row r="12" spans="2:14" ht="30.95" customHeight="1" x14ac:dyDescent="0.3">
      <c r="B12" s="78">
        <v>3</v>
      </c>
      <c r="C12" s="47" t="s">
        <v>242</v>
      </c>
      <c r="D12" s="48" t="s">
        <v>120</v>
      </c>
      <c r="E12" s="82" t="s">
        <v>209</v>
      </c>
      <c r="F12" s="52" t="s">
        <v>220</v>
      </c>
    </row>
    <row r="13" spans="2:14" ht="30.95" customHeight="1" x14ac:dyDescent="0.3">
      <c r="B13" s="78">
        <v>4</v>
      </c>
      <c r="C13" s="47" t="s">
        <v>261</v>
      </c>
      <c r="D13" s="48" t="s">
        <v>78</v>
      </c>
      <c r="E13" s="81" t="s">
        <v>183</v>
      </c>
      <c r="F13" s="50" t="s">
        <v>336</v>
      </c>
    </row>
    <row r="14" spans="2:14" ht="30.95" customHeight="1" x14ac:dyDescent="0.3">
      <c r="B14" s="78">
        <v>5</v>
      </c>
      <c r="C14" s="47" t="s">
        <v>269</v>
      </c>
      <c r="D14" s="48" t="s">
        <v>111</v>
      </c>
      <c r="E14" s="81" t="s">
        <v>190</v>
      </c>
      <c r="F14" s="50" t="s">
        <v>8</v>
      </c>
    </row>
    <row r="15" spans="2:14" ht="30.95" customHeight="1" x14ac:dyDescent="0.3">
      <c r="C15" s="94"/>
      <c r="D15" s="302"/>
      <c r="E15" s="302"/>
      <c r="F15" s="302"/>
    </row>
    <row r="16" spans="2:14" ht="30.95" customHeight="1" x14ac:dyDescent="0.3">
      <c r="B16" s="299">
        <f ca="1">B1</f>
        <v>46202</v>
      </c>
      <c r="C16" s="300"/>
      <c r="D16" s="300"/>
      <c r="E16" s="301"/>
      <c r="F16" s="101" t="s">
        <v>100</v>
      </c>
    </row>
    <row r="17" spans="2:6" ht="30.95" customHeight="1" x14ac:dyDescent="0.3">
      <c r="B17" s="97"/>
      <c r="C17" s="98" t="s">
        <v>305</v>
      </c>
      <c r="D17" s="98" t="s">
        <v>109</v>
      </c>
      <c r="E17" s="99" t="s">
        <v>199</v>
      </c>
      <c r="F17" s="100" t="s">
        <v>14</v>
      </c>
    </row>
    <row r="18" spans="2:6" ht="30.95" customHeight="1" x14ac:dyDescent="0.3">
      <c r="B18" s="97"/>
      <c r="C18" s="98" t="s">
        <v>278</v>
      </c>
      <c r="D18" s="98" t="s">
        <v>109</v>
      </c>
      <c r="E18" s="99"/>
      <c r="F18" s="100" t="s">
        <v>14</v>
      </c>
    </row>
    <row r="19" spans="2:6" ht="30.95" customHeight="1" x14ac:dyDescent="0.3">
      <c r="B19" s="298">
        <f ca="1">TODAY()</f>
        <v>46202</v>
      </c>
      <c r="C19" s="295"/>
      <c r="D19" s="295"/>
      <c r="E19" s="296"/>
      <c r="F19" s="79" t="s">
        <v>164</v>
      </c>
    </row>
    <row r="20" spans="2:6" ht="30.95" customHeight="1" x14ac:dyDescent="0.3">
      <c r="B20" s="79">
        <v>2</v>
      </c>
      <c r="C20" s="48" t="s">
        <v>256</v>
      </c>
      <c r="D20" s="48" t="s">
        <v>93</v>
      </c>
      <c r="E20" s="82" t="s">
        <v>200</v>
      </c>
      <c r="F20" s="52" t="s">
        <v>356</v>
      </c>
    </row>
    <row r="21" spans="2:6" ht="30.95" customHeight="1" x14ac:dyDescent="0.3">
      <c r="B21" s="79">
        <v>5</v>
      </c>
      <c r="C21" s="47" t="s">
        <v>282</v>
      </c>
      <c r="D21" s="48" t="s">
        <v>148</v>
      </c>
      <c r="E21" s="81" t="s">
        <v>192</v>
      </c>
      <c r="F21" s="50" t="s">
        <v>42</v>
      </c>
    </row>
    <row r="22" spans="2:6" ht="30.95" customHeight="1" x14ac:dyDescent="0.3">
      <c r="B22" s="298"/>
      <c r="C22" s="295"/>
      <c r="D22" s="295"/>
      <c r="E22" s="296"/>
      <c r="F22" s="79" t="s">
        <v>170</v>
      </c>
    </row>
    <row r="23" spans="2:6" ht="30.95" customHeight="1" x14ac:dyDescent="0.3">
      <c r="B23" s="78">
        <v>1</v>
      </c>
      <c r="C23" s="48" t="s">
        <v>282</v>
      </c>
      <c r="D23" s="48" t="s">
        <v>75</v>
      </c>
      <c r="E23" s="82" t="s">
        <v>188</v>
      </c>
      <c r="F23" s="52" t="s">
        <v>156</v>
      </c>
    </row>
    <row r="24" spans="2:6" ht="30.95" customHeight="1" x14ac:dyDescent="0.3">
      <c r="B24" s="78">
        <v>4</v>
      </c>
      <c r="C24" s="48" t="s">
        <v>256</v>
      </c>
      <c r="D24" s="48"/>
      <c r="E24" s="82"/>
      <c r="F24" s="52" t="s">
        <v>355</v>
      </c>
    </row>
    <row r="25" spans="2:6" ht="30.95" customHeight="1" x14ac:dyDescent="0.3">
      <c r="B25" s="298">
        <f ca="1">B1</f>
        <v>46202</v>
      </c>
      <c r="C25" s="295"/>
      <c r="D25" s="295"/>
      <c r="E25" s="296"/>
      <c r="F25" s="79" t="s">
        <v>172</v>
      </c>
    </row>
    <row r="26" spans="2:6" ht="30.95" customHeight="1" x14ac:dyDescent="0.3">
      <c r="B26" s="78">
        <v>1</v>
      </c>
      <c r="C26" s="48" t="s">
        <v>277</v>
      </c>
      <c r="D26" s="48" t="s">
        <v>74</v>
      </c>
      <c r="E26" s="82" t="s">
        <v>189</v>
      </c>
      <c r="F26" s="54" t="s">
        <v>308</v>
      </c>
    </row>
    <row r="27" spans="2:6" ht="30.95" customHeight="1" x14ac:dyDescent="0.3">
      <c r="B27" s="78">
        <v>2</v>
      </c>
      <c r="C27" s="48" t="s">
        <v>263</v>
      </c>
      <c r="D27" s="48" t="s">
        <v>95</v>
      </c>
      <c r="E27" s="82" t="s">
        <v>206</v>
      </c>
      <c r="F27" s="102" t="s">
        <v>233</v>
      </c>
    </row>
    <row r="28" spans="2:6" ht="30.95" customHeight="1" x14ac:dyDescent="0.3">
      <c r="B28" s="78">
        <v>3</v>
      </c>
      <c r="C28" s="48" t="s">
        <v>249</v>
      </c>
      <c r="D28" s="48" t="s">
        <v>129</v>
      </c>
      <c r="E28" s="82" t="s">
        <v>193</v>
      </c>
      <c r="F28" s="89" t="s">
        <v>49</v>
      </c>
    </row>
    <row r="29" spans="2:6" ht="30.95" customHeight="1" x14ac:dyDescent="0.3">
      <c r="B29" s="78">
        <v>4</v>
      </c>
      <c r="C29" s="47" t="s">
        <v>254</v>
      </c>
      <c r="D29" s="51" t="s">
        <v>99</v>
      </c>
      <c r="E29" s="82" t="s">
        <v>200</v>
      </c>
      <c r="F29" s="54" t="s">
        <v>118</v>
      </c>
    </row>
    <row r="30" spans="2:6" ht="30.95" customHeight="1" x14ac:dyDescent="0.3">
      <c r="B30" s="78">
        <v>8</v>
      </c>
      <c r="C30" s="68" t="s">
        <v>252</v>
      </c>
      <c r="D30" s="68" t="s">
        <v>160</v>
      </c>
      <c r="E30" s="92" t="s">
        <v>192</v>
      </c>
      <c r="F30" s="91" t="s">
        <v>342</v>
      </c>
    </row>
    <row r="31" spans="2:6" ht="30.95" customHeight="1" x14ac:dyDescent="0.3">
      <c r="B31" s="78">
        <v>9</v>
      </c>
      <c r="C31" s="48" t="s">
        <v>240</v>
      </c>
      <c r="D31" s="48" t="s">
        <v>153</v>
      </c>
      <c r="E31" s="82" t="s">
        <v>181</v>
      </c>
      <c r="F31" s="52" t="s">
        <v>44</v>
      </c>
    </row>
    <row r="32" spans="2:6" ht="30.95" customHeight="1" x14ac:dyDescent="0.3">
      <c r="B32" s="298">
        <f ca="1">TODAY()</f>
        <v>46202</v>
      </c>
      <c r="C32" s="295"/>
      <c r="D32" s="295"/>
      <c r="E32" s="296"/>
      <c r="F32" s="79" t="s">
        <v>66</v>
      </c>
    </row>
    <row r="33" spans="2:6" ht="30.95" customHeight="1" x14ac:dyDescent="0.3">
      <c r="B33" s="78">
        <v>1</v>
      </c>
      <c r="C33" s="48" t="s">
        <v>240</v>
      </c>
      <c r="D33" s="48" t="s">
        <v>79</v>
      </c>
      <c r="E33" s="82" t="s">
        <v>196</v>
      </c>
      <c r="F33" s="52" t="s">
        <v>58</v>
      </c>
    </row>
    <row r="34" spans="2:6" ht="30.95" customHeight="1" x14ac:dyDescent="0.3">
      <c r="B34" s="78">
        <v>2</v>
      </c>
      <c r="C34" s="68" t="s">
        <v>254</v>
      </c>
      <c r="D34" s="68" t="s">
        <v>157</v>
      </c>
      <c r="E34" s="90" t="s">
        <v>209</v>
      </c>
      <c r="F34" s="72" t="s">
        <v>321</v>
      </c>
    </row>
    <row r="35" spans="2:6" ht="30.95" customHeight="1" x14ac:dyDescent="0.3">
      <c r="B35" s="78">
        <v>3</v>
      </c>
      <c r="C35" s="48" t="s">
        <v>263</v>
      </c>
      <c r="D35" s="48" t="s">
        <v>150</v>
      </c>
      <c r="E35" s="82" t="s">
        <v>209</v>
      </c>
      <c r="F35" s="50" t="s">
        <v>59</v>
      </c>
    </row>
    <row r="36" spans="2:6" ht="30.95" customHeight="1" x14ac:dyDescent="0.3">
      <c r="B36" s="78">
        <v>6</v>
      </c>
      <c r="C36" s="48" t="s">
        <v>277</v>
      </c>
      <c r="D36" s="48" t="s">
        <v>152</v>
      </c>
      <c r="E36" s="82" t="s">
        <v>203</v>
      </c>
      <c r="F36" s="54" t="s">
        <v>168</v>
      </c>
    </row>
    <row r="44" spans="2:6" x14ac:dyDescent="0.3">
      <c r="F44" s="44" t="s">
        <v>108</v>
      </c>
    </row>
  </sheetData>
  <mergeCells count="10">
    <mergeCell ref="B1:E1"/>
    <mergeCell ref="B11:E11"/>
    <mergeCell ref="B19:E19"/>
    <mergeCell ref="B22:E22"/>
    <mergeCell ref="B25:E25"/>
    <mergeCell ref="B32:E32"/>
    <mergeCell ref="B7:E7"/>
    <mergeCell ref="B16:E16"/>
    <mergeCell ref="D10:F10"/>
    <mergeCell ref="D15:F15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93" orientation="portrait" horizontalDpi="300" verticalDpi="300" r:id="rId1"/>
  <rowBreaks count="2" manualBreakCount="2">
    <brk id="18" max="1048575" man="1"/>
    <brk id="44" max="1048575" man="1"/>
  </rowBreaks>
  <colBreaks count="2" manualBreakCount="2">
    <brk id="1" max="16383" man="1"/>
    <brk id="6" max="1638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FA8E-380D-4612-99C3-B29D7777C7D1}">
  <dimension ref="A1:F38"/>
  <sheetViews>
    <sheetView zoomScaleNormal="100" zoomScaleSheetLayoutView="80" workbookViewId="0">
      <selection activeCell="I8" sqref="I8"/>
    </sheetView>
  </sheetViews>
  <sheetFormatPr defaultColWidth="9" defaultRowHeight="24" x14ac:dyDescent="0.3"/>
  <cols>
    <col min="1" max="1" width="2.5" style="14" customWidth="1"/>
    <col min="2" max="2" width="4.75" style="77" customWidth="1"/>
    <col min="3" max="3" width="8.875" style="44" customWidth="1"/>
    <col min="4" max="4" width="20.375" style="44" customWidth="1"/>
    <col min="5" max="5" width="6.5" style="80" customWidth="1"/>
    <col min="6" max="6" width="63.25" style="45" customWidth="1"/>
    <col min="7" max="7" width="7.875" style="5" customWidth="1"/>
    <col min="8" max="16384" width="9" style="5"/>
  </cols>
  <sheetData>
    <row r="1" spans="2:6" ht="30.95" customHeight="1" x14ac:dyDescent="0.3">
      <c r="B1" s="298">
        <f ca="1">TODAY()</f>
        <v>46202</v>
      </c>
      <c r="C1" s="295"/>
      <c r="D1" s="295"/>
      <c r="E1" s="296"/>
      <c r="F1" s="79" t="s">
        <v>176</v>
      </c>
    </row>
    <row r="2" spans="2:6" ht="30.95" customHeight="1" x14ac:dyDescent="0.3">
      <c r="B2" s="78">
        <v>1</v>
      </c>
      <c r="C2" s="47" t="s">
        <v>269</v>
      </c>
      <c r="D2" s="48" t="s">
        <v>151</v>
      </c>
      <c r="E2" s="81" t="s">
        <v>194</v>
      </c>
      <c r="F2" s="50" t="s">
        <v>61</v>
      </c>
    </row>
    <row r="3" spans="2:6" ht="30.95" customHeight="1" x14ac:dyDescent="0.3">
      <c r="B3" s="78">
        <v>2</v>
      </c>
      <c r="C3" s="47" t="s">
        <v>242</v>
      </c>
      <c r="D3" s="48" t="s">
        <v>151</v>
      </c>
      <c r="E3" s="81" t="s">
        <v>194</v>
      </c>
      <c r="F3" s="50" t="s">
        <v>61</v>
      </c>
    </row>
    <row r="4" spans="2:6" ht="30.95" customHeight="1" x14ac:dyDescent="0.3">
      <c r="B4" s="78">
        <v>4</v>
      </c>
      <c r="C4" s="47" t="s">
        <v>261</v>
      </c>
      <c r="D4" s="48" t="s">
        <v>78</v>
      </c>
      <c r="E4" s="81" t="s">
        <v>200</v>
      </c>
      <c r="F4" s="50" t="s">
        <v>229</v>
      </c>
    </row>
    <row r="5" spans="2:6" ht="30.95" customHeight="1" x14ac:dyDescent="0.3">
      <c r="B5" s="78"/>
      <c r="C5" s="48" t="s">
        <v>256</v>
      </c>
      <c r="D5" s="48" t="s">
        <v>93</v>
      </c>
      <c r="E5" s="82" t="s">
        <v>357</v>
      </c>
      <c r="F5" s="52" t="s">
        <v>356</v>
      </c>
    </row>
    <row r="6" spans="2:6" ht="30.95" customHeight="1" x14ac:dyDescent="0.3">
      <c r="B6" s="78"/>
      <c r="C6" s="68" t="s">
        <v>252</v>
      </c>
      <c r="D6" s="68" t="s">
        <v>160</v>
      </c>
      <c r="E6" s="92"/>
      <c r="F6" s="91" t="s">
        <v>342</v>
      </c>
    </row>
    <row r="7" spans="2:6" ht="30.95" customHeight="1" x14ac:dyDescent="0.3">
      <c r="B7" s="78"/>
      <c r="C7" s="47" t="s">
        <v>282</v>
      </c>
      <c r="D7" s="48" t="s">
        <v>148</v>
      </c>
      <c r="E7" s="81" t="s">
        <v>192</v>
      </c>
      <c r="F7" s="50" t="s">
        <v>42</v>
      </c>
    </row>
    <row r="8" spans="2:6" ht="30.95" customHeight="1" x14ac:dyDescent="0.3">
      <c r="B8" s="78"/>
      <c r="C8" s="306" t="s">
        <v>358</v>
      </c>
      <c r="D8" s="307"/>
      <c r="E8" s="307"/>
      <c r="F8" s="308"/>
    </row>
    <row r="9" spans="2:6" ht="30.95" customHeight="1" x14ac:dyDescent="0.3">
      <c r="B9" s="299">
        <f ca="1">B1</f>
        <v>46202</v>
      </c>
      <c r="C9" s="300"/>
      <c r="D9" s="300"/>
      <c r="E9" s="301"/>
      <c r="F9" s="98" t="s">
        <v>32</v>
      </c>
    </row>
    <row r="10" spans="2:6" ht="30.95" customHeight="1" x14ac:dyDescent="0.3">
      <c r="B10" s="97"/>
      <c r="C10" s="98" t="s">
        <v>305</v>
      </c>
      <c r="D10" s="98" t="s">
        <v>113</v>
      </c>
      <c r="E10" s="99" t="s">
        <v>359</v>
      </c>
      <c r="F10" s="100" t="s">
        <v>2</v>
      </c>
    </row>
    <row r="11" spans="2:6" ht="30.95" customHeight="1" x14ac:dyDescent="0.3">
      <c r="B11" s="97"/>
      <c r="C11" s="98" t="s">
        <v>278</v>
      </c>
      <c r="D11" s="98" t="s">
        <v>34</v>
      </c>
      <c r="E11" s="99" t="s">
        <v>357</v>
      </c>
      <c r="F11" s="100" t="s">
        <v>332</v>
      </c>
    </row>
    <row r="12" spans="2:6" ht="30.95" customHeight="1" x14ac:dyDescent="0.3">
      <c r="B12" s="298">
        <f ca="1">TODAY()</f>
        <v>46202</v>
      </c>
      <c r="C12" s="295"/>
      <c r="D12" s="295"/>
      <c r="E12" s="296"/>
      <c r="F12" s="79" t="s">
        <v>173</v>
      </c>
    </row>
    <row r="13" spans="2:6" ht="30.95" customHeight="1" x14ac:dyDescent="0.3">
      <c r="B13" s="78">
        <v>3</v>
      </c>
      <c r="C13" s="48" t="s">
        <v>282</v>
      </c>
      <c r="D13" s="48" t="s">
        <v>75</v>
      </c>
      <c r="E13" s="82" t="s">
        <v>188</v>
      </c>
      <c r="F13" s="52" t="s">
        <v>156</v>
      </c>
    </row>
    <row r="14" spans="2:6" ht="30.95" customHeight="1" x14ac:dyDescent="0.3">
      <c r="B14" s="78">
        <v>3</v>
      </c>
      <c r="C14" s="47" t="s">
        <v>242</v>
      </c>
      <c r="D14" s="48" t="s">
        <v>120</v>
      </c>
      <c r="E14" s="82" t="s">
        <v>209</v>
      </c>
      <c r="F14" s="52" t="s">
        <v>220</v>
      </c>
    </row>
    <row r="15" spans="2:6" ht="30.95" customHeight="1" x14ac:dyDescent="0.3">
      <c r="B15" s="78">
        <v>4</v>
      </c>
      <c r="C15" s="47" t="s">
        <v>261</v>
      </c>
      <c r="D15" s="48" t="s">
        <v>78</v>
      </c>
      <c r="E15" s="81" t="s">
        <v>183</v>
      </c>
      <c r="F15" s="50" t="s">
        <v>336</v>
      </c>
    </row>
    <row r="16" spans="2:6" ht="30.95" customHeight="1" x14ac:dyDescent="0.3">
      <c r="B16" s="78">
        <v>5</v>
      </c>
      <c r="C16" s="47" t="s">
        <v>269</v>
      </c>
      <c r="D16" s="48" t="s">
        <v>111</v>
      </c>
      <c r="E16" s="81" t="s">
        <v>190</v>
      </c>
      <c r="F16" s="50" t="s">
        <v>8</v>
      </c>
    </row>
    <row r="17" spans="2:6" ht="30.95" customHeight="1" x14ac:dyDescent="0.3">
      <c r="B17" s="299">
        <f ca="1">B1</f>
        <v>46202</v>
      </c>
      <c r="C17" s="300"/>
      <c r="D17" s="300"/>
      <c r="E17" s="301"/>
      <c r="F17" s="101" t="s">
        <v>100</v>
      </c>
    </row>
    <row r="18" spans="2:6" ht="30.95" customHeight="1" x14ac:dyDescent="0.3">
      <c r="B18" s="97"/>
      <c r="C18" s="98" t="s">
        <v>305</v>
      </c>
      <c r="D18" s="98" t="s">
        <v>109</v>
      </c>
      <c r="E18" s="99" t="s">
        <v>199</v>
      </c>
      <c r="F18" s="100" t="s">
        <v>360</v>
      </c>
    </row>
    <row r="19" spans="2:6" ht="30.95" customHeight="1" x14ac:dyDescent="0.3">
      <c r="B19" s="298">
        <f ca="1">B17</f>
        <v>46202</v>
      </c>
      <c r="C19" s="304"/>
      <c r="D19" s="304"/>
      <c r="E19" s="305"/>
      <c r="F19" s="79" t="s">
        <v>172</v>
      </c>
    </row>
    <row r="20" spans="2:6" ht="30.95" customHeight="1" x14ac:dyDescent="0.3">
      <c r="B20" s="78">
        <v>1</v>
      </c>
      <c r="C20" s="48" t="s">
        <v>277</v>
      </c>
      <c r="D20" s="48" t="s">
        <v>74</v>
      </c>
      <c r="E20" s="82" t="s">
        <v>189</v>
      </c>
      <c r="F20" s="54" t="s">
        <v>308</v>
      </c>
    </row>
    <row r="21" spans="2:6" ht="30.95" customHeight="1" x14ac:dyDescent="0.3">
      <c r="B21" s="78">
        <v>2</v>
      </c>
      <c r="C21" s="48" t="s">
        <v>263</v>
      </c>
      <c r="D21" s="48" t="s">
        <v>95</v>
      </c>
      <c r="E21" s="82" t="s">
        <v>206</v>
      </c>
      <c r="F21" s="102" t="s">
        <v>233</v>
      </c>
    </row>
    <row r="22" spans="2:6" ht="30.95" customHeight="1" x14ac:dyDescent="0.3">
      <c r="B22" s="78">
        <v>3</v>
      </c>
      <c r="C22" s="48" t="s">
        <v>249</v>
      </c>
      <c r="D22" s="48" t="s">
        <v>129</v>
      </c>
      <c r="E22" s="82" t="s">
        <v>193</v>
      </c>
      <c r="F22" s="89" t="s">
        <v>49</v>
      </c>
    </row>
    <row r="23" spans="2:6" ht="30.95" customHeight="1" x14ac:dyDescent="0.3">
      <c r="B23" s="78">
        <v>4</v>
      </c>
      <c r="C23" s="47" t="s">
        <v>254</v>
      </c>
      <c r="D23" s="51" t="s">
        <v>99</v>
      </c>
      <c r="E23" s="82" t="s">
        <v>200</v>
      </c>
      <c r="F23" s="54" t="s">
        <v>118</v>
      </c>
    </row>
    <row r="24" spans="2:6" ht="30.95" customHeight="1" x14ac:dyDescent="0.3">
      <c r="B24" s="78">
        <v>8</v>
      </c>
      <c r="C24" s="68" t="s">
        <v>252</v>
      </c>
      <c r="D24" s="68" t="s">
        <v>160</v>
      </c>
      <c r="E24" s="92" t="s">
        <v>192</v>
      </c>
      <c r="F24" s="91" t="s">
        <v>342</v>
      </c>
    </row>
    <row r="25" spans="2:6" ht="30.95" customHeight="1" x14ac:dyDescent="0.3">
      <c r="B25" s="78">
        <v>9</v>
      </c>
      <c r="C25" s="48" t="s">
        <v>240</v>
      </c>
      <c r="D25" s="48" t="s">
        <v>153</v>
      </c>
      <c r="E25" s="82" t="s">
        <v>181</v>
      </c>
      <c r="F25" s="52" t="s">
        <v>44</v>
      </c>
    </row>
    <row r="26" spans="2:6" ht="30.95" customHeight="1" x14ac:dyDescent="0.3">
      <c r="B26" s="298">
        <f ca="1">TODAY()</f>
        <v>46202</v>
      </c>
      <c r="C26" s="295"/>
      <c r="D26" s="295"/>
      <c r="E26" s="296"/>
      <c r="F26" s="79" t="s">
        <v>66</v>
      </c>
    </row>
    <row r="27" spans="2:6" ht="30.95" customHeight="1" x14ac:dyDescent="0.3">
      <c r="B27" s="78">
        <v>1</v>
      </c>
      <c r="C27" s="48" t="s">
        <v>240</v>
      </c>
      <c r="D27" s="48" t="s">
        <v>556</v>
      </c>
      <c r="E27" s="82" t="s">
        <v>196</v>
      </c>
      <c r="F27" s="52" t="s">
        <v>58</v>
      </c>
    </row>
    <row r="28" spans="2:6" ht="30.95" customHeight="1" x14ac:dyDescent="0.3">
      <c r="B28" s="78">
        <v>2</v>
      </c>
      <c r="C28" s="68" t="s">
        <v>254</v>
      </c>
      <c r="D28" s="68" t="s">
        <v>157</v>
      </c>
      <c r="E28" s="90" t="s">
        <v>209</v>
      </c>
      <c r="F28" s="72" t="s">
        <v>321</v>
      </c>
    </row>
    <row r="29" spans="2:6" ht="30.95" customHeight="1" x14ac:dyDescent="0.3">
      <c r="B29" s="78">
        <v>3</v>
      </c>
      <c r="C29" s="48" t="s">
        <v>263</v>
      </c>
      <c r="D29" s="48" t="s">
        <v>150</v>
      </c>
      <c r="E29" s="82" t="s">
        <v>209</v>
      </c>
      <c r="F29" s="50" t="s">
        <v>59</v>
      </c>
    </row>
    <row r="30" spans="2:6" ht="30.95" customHeight="1" x14ac:dyDescent="0.3">
      <c r="B30" s="78">
        <v>6</v>
      </c>
      <c r="C30" s="48" t="s">
        <v>277</v>
      </c>
      <c r="D30" s="48" t="s">
        <v>152</v>
      </c>
      <c r="E30" s="82" t="s">
        <v>203</v>
      </c>
      <c r="F30" s="54" t="s">
        <v>168</v>
      </c>
    </row>
    <row r="38" spans="6:6" x14ac:dyDescent="0.3">
      <c r="F38" s="44" t="s">
        <v>108</v>
      </c>
    </row>
  </sheetData>
  <mergeCells count="7">
    <mergeCell ref="B19:E19"/>
    <mergeCell ref="C8:F8"/>
    <mergeCell ref="B26:E26"/>
    <mergeCell ref="B1:E1"/>
    <mergeCell ref="B9:E9"/>
    <mergeCell ref="B12:E12"/>
    <mergeCell ref="B17:E17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85" orientation="portrait" horizontalDpi="300" verticalDpi="300" r:id="rId1"/>
  <rowBreaks count="1" manualBreakCount="1">
    <brk id="44" max="1048575" man="1"/>
  </rowBreaks>
  <colBreaks count="2" manualBreakCount="2">
    <brk id="1" max="16383" man="1"/>
    <brk id="6" max="1638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71E4-7FD5-4F90-816F-37E1FDB71DBB}">
  <dimension ref="A1:F41"/>
  <sheetViews>
    <sheetView view="pageBreakPreview" zoomScaleNormal="100" zoomScaleSheetLayoutView="100" workbookViewId="0">
      <selection activeCell="B8" sqref="B8:B12"/>
    </sheetView>
  </sheetViews>
  <sheetFormatPr defaultColWidth="9" defaultRowHeight="24" x14ac:dyDescent="0.3"/>
  <cols>
    <col min="1" max="1" width="2.5" style="103" customWidth="1"/>
    <col min="2" max="2" width="4.75" style="119" customWidth="1"/>
    <col min="3" max="3" width="8.875" style="120" customWidth="1"/>
    <col min="4" max="4" width="20.375" style="120" customWidth="1"/>
    <col min="5" max="5" width="6.5" style="121" customWidth="1"/>
    <col min="6" max="6" width="79" style="122" customWidth="1"/>
    <col min="7" max="7" width="7.875" style="105" customWidth="1"/>
    <col min="8" max="8" width="7" style="105" customWidth="1"/>
    <col min="9" max="9" width="7.75" style="105" customWidth="1"/>
    <col min="10" max="11" width="9" style="105"/>
    <col min="12" max="12" width="9.75" style="105" customWidth="1"/>
    <col min="13" max="16384" width="9" style="105"/>
  </cols>
  <sheetData>
    <row r="1" spans="2:6" ht="30.95" customHeight="1" x14ac:dyDescent="0.3">
      <c r="B1" s="309">
        <f ca="1">TODAY()</f>
        <v>46202</v>
      </c>
      <c r="C1" s="310"/>
      <c r="D1" s="310"/>
      <c r="E1" s="311"/>
      <c r="F1" s="104" t="s">
        <v>176</v>
      </c>
    </row>
    <row r="2" spans="2:6" ht="30.95" customHeight="1" x14ac:dyDescent="0.3">
      <c r="B2" s="106">
        <v>1</v>
      </c>
      <c r="C2" s="107" t="s">
        <v>261</v>
      </c>
      <c r="D2" s="108" t="s">
        <v>78</v>
      </c>
      <c r="E2" s="109" t="s">
        <v>205</v>
      </c>
      <c r="F2" s="110" t="s">
        <v>229</v>
      </c>
    </row>
    <row r="3" spans="2:6" ht="30.95" customHeight="1" x14ac:dyDescent="0.3">
      <c r="B3" s="106">
        <v>2</v>
      </c>
      <c r="C3" s="107" t="s">
        <v>361</v>
      </c>
      <c r="D3" s="108"/>
      <c r="E3" s="111" t="s">
        <v>362</v>
      </c>
      <c r="F3" s="110" t="s">
        <v>363</v>
      </c>
    </row>
    <row r="4" spans="2:6" ht="30.95" customHeight="1" x14ac:dyDescent="0.3">
      <c r="B4" s="106">
        <v>3</v>
      </c>
      <c r="C4" s="108" t="s">
        <v>364</v>
      </c>
      <c r="D4" s="108"/>
      <c r="E4" s="111" t="s">
        <v>362</v>
      </c>
      <c r="F4" s="112" t="s">
        <v>365</v>
      </c>
    </row>
    <row r="5" spans="2:6" ht="30.95" customHeight="1" x14ac:dyDescent="0.3">
      <c r="B5" s="106">
        <v>4</v>
      </c>
      <c r="C5" s="108" t="s">
        <v>366</v>
      </c>
      <c r="D5" s="108" t="s">
        <v>367</v>
      </c>
      <c r="E5" s="111" t="s">
        <v>191</v>
      </c>
      <c r="F5" s="112" t="s">
        <v>368</v>
      </c>
    </row>
    <row r="6" spans="2:6" ht="30.95" customHeight="1" x14ac:dyDescent="0.3">
      <c r="B6" s="106">
        <v>5</v>
      </c>
      <c r="C6" s="108" t="s">
        <v>369</v>
      </c>
      <c r="D6" s="108" t="s">
        <v>370</v>
      </c>
      <c r="E6" s="111" t="s">
        <v>359</v>
      </c>
      <c r="F6" s="112" t="s">
        <v>371</v>
      </c>
    </row>
    <row r="7" spans="2:6" ht="30.95" customHeight="1" x14ac:dyDescent="0.3">
      <c r="B7" s="309">
        <f ca="1">TODAY()</f>
        <v>46202</v>
      </c>
      <c r="C7" s="310"/>
      <c r="D7" s="310"/>
      <c r="E7" s="311"/>
      <c r="F7" s="104" t="s">
        <v>173</v>
      </c>
    </row>
    <row r="8" spans="2:6" ht="30.95" customHeight="1" x14ac:dyDescent="0.3">
      <c r="B8" s="106">
        <v>1</v>
      </c>
      <c r="C8" s="108" t="s">
        <v>369</v>
      </c>
      <c r="D8" s="108" t="s">
        <v>94</v>
      </c>
      <c r="E8" s="111" t="s">
        <v>372</v>
      </c>
      <c r="F8" s="112" t="s">
        <v>373</v>
      </c>
    </row>
    <row r="9" spans="2:6" ht="30.95" customHeight="1" x14ac:dyDescent="0.3">
      <c r="B9" s="106">
        <v>2</v>
      </c>
      <c r="C9" s="108" t="s">
        <v>361</v>
      </c>
      <c r="D9" s="108" t="s">
        <v>114</v>
      </c>
      <c r="E9" s="111" t="s">
        <v>372</v>
      </c>
      <c r="F9" s="112" t="s">
        <v>373</v>
      </c>
    </row>
    <row r="10" spans="2:6" ht="30.95" customHeight="1" x14ac:dyDescent="0.3">
      <c r="B10" s="106">
        <v>3</v>
      </c>
      <c r="C10" s="108" t="s">
        <v>366</v>
      </c>
      <c r="D10" s="108" t="s">
        <v>161</v>
      </c>
      <c r="E10" s="111" t="s">
        <v>372</v>
      </c>
      <c r="F10" s="112" t="s">
        <v>374</v>
      </c>
    </row>
    <row r="11" spans="2:6" ht="30.95" customHeight="1" x14ac:dyDescent="0.3">
      <c r="B11" s="106">
        <v>4</v>
      </c>
      <c r="C11" s="108" t="s">
        <v>364</v>
      </c>
      <c r="D11" s="108" t="s">
        <v>375</v>
      </c>
      <c r="E11" s="111" t="s">
        <v>372</v>
      </c>
      <c r="F11" s="112" t="s">
        <v>373</v>
      </c>
    </row>
    <row r="12" spans="2:6" ht="30.95" customHeight="1" x14ac:dyDescent="0.3">
      <c r="B12" s="106">
        <v>5</v>
      </c>
      <c r="C12" s="107" t="s">
        <v>261</v>
      </c>
      <c r="D12" s="108" t="s">
        <v>376</v>
      </c>
      <c r="E12" s="109" t="s">
        <v>190</v>
      </c>
      <c r="F12" s="110" t="s">
        <v>336</v>
      </c>
    </row>
    <row r="13" spans="2:6" ht="30.95" customHeight="1" x14ac:dyDescent="0.3">
      <c r="B13" s="309">
        <f ca="1">TODAY()</f>
        <v>46202</v>
      </c>
      <c r="C13" s="310"/>
      <c r="D13" s="310"/>
      <c r="E13" s="311"/>
      <c r="F13" s="104" t="s">
        <v>164</v>
      </c>
    </row>
    <row r="14" spans="2:6" ht="30.95" customHeight="1" x14ac:dyDescent="0.3">
      <c r="B14" s="104">
        <v>1</v>
      </c>
      <c r="C14" s="108"/>
      <c r="D14" s="108"/>
      <c r="E14" s="111"/>
      <c r="F14" s="112"/>
    </row>
    <row r="15" spans="2:6" ht="30.95" customHeight="1" x14ac:dyDescent="0.3">
      <c r="B15" s="309">
        <f ca="1">TODAY()</f>
        <v>46202</v>
      </c>
      <c r="C15" s="310"/>
      <c r="D15" s="310"/>
      <c r="E15" s="311"/>
      <c r="F15" s="104" t="s">
        <v>170</v>
      </c>
    </row>
    <row r="16" spans="2:6" ht="30.95" customHeight="1" x14ac:dyDescent="0.3">
      <c r="B16" s="106">
        <v>1</v>
      </c>
      <c r="C16" s="108"/>
      <c r="D16" s="108"/>
      <c r="E16" s="111"/>
      <c r="F16" s="112"/>
    </row>
    <row r="17" spans="2:6" ht="30.95" customHeight="1" x14ac:dyDescent="0.3">
      <c r="B17" s="309">
        <f ca="1">TODAY()</f>
        <v>46202</v>
      </c>
      <c r="C17" s="310"/>
      <c r="D17" s="310"/>
      <c r="E17" s="311"/>
      <c r="F17" s="104" t="s">
        <v>172</v>
      </c>
    </row>
    <row r="18" spans="2:6" ht="30.95" customHeight="1" x14ac:dyDescent="0.3">
      <c r="B18" s="106">
        <v>1</v>
      </c>
      <c r="C18" s="108" t="s">
        <v>377</v>
      </c>
      <c r="D18" s="108" t="s">
        <v>378</v>
      </c>
      <c r="E18" s="111" t="s">
        <v>205</v>
      </c>
      <c r="F18" s="113" t="s">
        <v>379</v>
      </c>
    </row>
    <row r="19" spans="2:6" ht="30.95" customHeight="1" x14ac:dyDescent="0.3">
      <c r="B19" s="106">
        <v>2</v>
      </c>
      <c r="C19" s="108" t="s">
        <v>380</v>
      </c>
      <c r="D19" s="108" t="s">
        <v>381</v>
      </c>
      <c r="E19" s="111" t="s">
        <v>382</v>
      </c>
      <c r="F19" s="114" t="s">
        <v>383</v>
      </c>
    </row>
    <row r="20" spans="2:6" ht="30.95" customHeight="1" x14ac:dyDescent="0.3">
      <c r="B20" s="106">
        <v>3</v>
      </c>
      <c r="C20" s="108" t="s">
        <v>384</v>
      </c>
      <c r="D20" s="108" t="s">
        <v>95</v>
      </c>
      <c r="E20" s="111" t="s">
        <v>385</v>
      </c>
      <c r="F20" s="114" t="s">
        <v>233</v>
      </c>
    </row>
    <row r="21" spans="2:6" ht="30.95" customHeight="1" x14ac:dyDescent="0.3">
      <c r="B21" s="106">
        <v>4</v>
      </c>
      <c r="C21" s="108" t="s">
        <v>386</v>
      </c>
      <c r="D21" s="108" t="s">
        <v>387</v>
      </c>
      <c r="E21" s="111" t="s">
        <v>362</v>
      </c>
      <c r="F21" s="113" t="s">
        <v>388</v>
      </c>
    </row>
    <row r="22" spans="2:6" ht="30.95" customHeight="1" x14ac:dyDescent="0.3">
      <c r="B22" s="106">
        <v>5</v>
      </c>
      <c r="C22" s="108" t="s">
        <v>389</v>
      </c>
      <c r="D22" s="108" t="s">
        <v>390</v>
      </c>
      <c r="E22" s="111" t="s">
        <v>357</v>
      </c>
      <c r="F22" s="114" t="s">
        <v>391</v>
      </c>
    </row>
    <row r="23" spans="2:6" ht="30.95" customHeight="1" x14ac:dyDescent="0.3">
      <c r="B23" s="106">
        <v>6</v>
      </c>
      <c r="C23" s="108" t="s">
        <v>392</v>
      </c>
      <c r="D23" s="108" t="s">
        <v>393</v>
      </c>
      <c r="E23" s="111" t="s">
        <v>359</v>
      </c>
      <c r="F23" s="112" t="s">
        <v>394</v>
      </c>
    </row>
    <row r="24" spans="2:6" ht="30.95" customHeight="1" x14ac:dyDescent="0.3">
      <c r="B24" s="106">
        <v>7</v>
      </c>
      <c r="C24" s="108" t="s">
        <v>395</v>
      </c>
      <c r="D24" s="108" t="s">
        <v>393</v>
      </c>
      <c r="E24" s="111" t="s">
        <v>359</v>
      </c>
      <c r="F24" s="112" t="s">
        <v>394</v>
      </c>
    </row>
    <row r="25" spans="2:6" ht="30.95" customHeight="1" x14ac:dyDescent="0.3">
      <c r="B25" s="106">
        <v>8</v>
      </c>
      <c r="C25" s="108" t="s">
        <v>396</v>
      </c>
      <c r="D25" s="108" t="s">
        <v>397</v>
      </c>
      <c r="E25" s="111" t="s">
        <v>398</v>
      </c>
      <c r="F25" s="112" t="s">
        <v>399</v>
      </c>
    </row>
    <row r="26" spans="2:6" ht="30.95" customHeight="1" x14ac:dyDescent="0.3">
      <c r="B26" s="309">
        <f ca="1">TODAY()</f>
        <v>46202</v>
      </c>
      <c r="C26" s="310"/>
      <c r="D26" s="310"/>
      <c r="E26" s="311"/>
      <c r="F26" s="104" t="s">
        <v>66</v>
      </c>
    </row>
    <row r="27" spans="2:6" ht="30.95" customHeight="1" x14ac:dyDescent="0.3">
      <c r="B27" s="106">
        <v>1</v>
      </c>
      <c r="C27" s="108" t="s">
        <v>392</v>
      </c>
      <c r="D27" s="108" t="s">
        <v>400</v>
      </c>
      <c r="E27" s="111" t="s">
        <v>372</v>
      </c>
      <c r="F27" s="112" t="s">
        <v>401</v>
      </c>
    </row>
    <row r="28" spans="2:6" ht="30.95" customHeight="1" x14ac:dyDescent="0.3">
      <c r="B28" s="106">
        <v>2</v>
      </c>
      <c r="C28" s="115" t="s">
        <v>396</v>
      </c>
      <c r="D28" s="115" t="s">
        <v>402</v>
      </c>
      <c r="E28" s="116" t="s">
        <v>372</v>
      </c>
      <c r="F28" s="117"/>
    </row>
    <row r="29" spans="2:6" ht="30.95" customHeight="1" x14ac:dyDescent="0.3">
      <c r="B29" s="106"/>
      <c r="C29" s="108" t="s">
        <v>377</v>
      </c>
      <c r="D29" s="108" t="s">
        <v>111</v>
      </c>
      <c r="E29" s="111" t="s">
        <v>403</v>
      </c>
      <c r="F29" s="110" t="s">
        <v>404</v>
      </c>
    </row>
    <row r="30" spans="2:6" ht="30.95" customHeight="1" x14ac:dyDescent="0.3">
      <c r="B30" s="106">
        <v>4</v>
      </c>
      <c r="C30" s="108" t="s">
        <v>384</v>
      </c>
      <c r="D30" s="108" t="s">
        <v>405</v>
      </c>
      <c r="E30" s="109" t="s">
        <v>406</v>
      </c>
      <c r="F30" s="110" t="s">
        <v>407</v>
      </c>
    </row>
    <row r="31" spans="2:6" ht="30.95" customHeight="1" x14ac:dyDescent="0.3">
      <c r="B31" s="106">
        <v>5</v>
      </c>
      <c r="C31" s="115" t="s">
        <v>380</v>
      </c>
      <c r="D31" s="118" t="s">
        <v>408</v>
      </c>
      <c r="E31" s="116" t="s">
        <v>409</v>
      </c>
      <c r="F31" s="117" t="s">
        <v>410</v>
      </c>
    </row>
    <row r="32" spans="2:6" ht="30.95" customHeight="1" x14ac:dyDescent="0.3">
      <c r="B32" s="106">
        <v>7</v>
      </c>
      <c r="C32" s="108" t="s">
        <v>411</v>
      </c>
      <c r="D32" s="108" t="s">
        <v>412</v>
      </c>
      <c r="E32" s="111" t="s">
        <v>409</v>
      </c>
      <c r="F32" s="113" t="s">
        <v>413</v>
      </c>
    </row>
    <row r="33" spans="2:6" ht="30.95" customHeight="1" x14ac:dyDescent="0.3">
      <c r="B33" s="106">
        <v>8</v>
      </c>
      <c r="C33" s="108" t="s">
        <v>386</v>
      </c>
      <c r="D33" s="108" t="s">
        <v>414</v>
      </c>
      <c r="E33" s="111" t="s">
        <v>415</v>
      </c>
      <c r="F33" s="112" t="s">
        <v>416</v>
      </c>
    </row>
    <row r="34" spans="2:6" ht="30.95" customHeight="1" x14ac:dyDescent="0.3"/>
    <row r="41" spans="2:6" x14ac:dyDescent="0.3">
      <c r="F41" s="120" t="s">
        <v>108</v>
      </c>
    </row>
  </sheetData>
  <mergeCells count="6">
    <mergeCell ref="B26:E26"/>
    <mergeCell ref="B1:E1"/>
    <mergeCell ref="B7:E7"/>
    <mergeCell ref="B13:E13"/>
    <mergeCell ref="B15:E15"/>
    <mergeCell ref="B17:E17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74" orientation="portrait" horizontalDpi="300" verticalDpi="300" r:id="rId1"/>
  <rowBreaks count="1" manualBreakCount="1">
    <brk id="4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43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20.25" x14ac:dyDescent="0.3"/>
  <cols>
    <col min="1" max="1" width="2.5" style="5" customWidth="1"/>
    <col min="2" max="2" width="19.25" style="14" customWidth="1"/>
    <col min="3" max="3" width="19" style="14" customWidth="1"/>
    <col min="4" max="4" width="6.5" style="14" customWidth="1"/>
    <col min="5" max="5" width="60.5" style="14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x14ac:dyDescent="0.3">
      <c r="E1" s="15">
        <f ca="1">TODAY()</f>
        <v>46202</v>
      </c>
    </row>
    <row r="2" spans="2:5" ht="18.95" customHeight="1" x14ac:dyDescent="0.3">
      <c r="B2" s="291" t="s">
        <v>175</v>
      </c>
      <c r="C2" s="292"/>
      <c r="D2" s="292"/>
      <c r="E2" s="293"/>
    </row>
    <row r="3" spans="2:5" ht="18.95" customHeight="1" x14ac:dyDescent="0.3">
      <c r="B3" s="23" t="s">
        <v>291</v>
      </c>
      <c r="C3" s="23" t="s">
        <v>146</v>
      </c>
      <c r="D3" s="20">
        <v>0.1388888888888889</v>
      </c>
      <c r="E3" s="21" t="s">
        <v>225</v>
      </c>
    </row>
    <row r="4" spans="2:5" ht="18.95" customHeight="1" x14ac:dyDescent="0.3"/>
    <row r="5" spans="2:5" ht="18.95" customHeight="1" x14ac:dyDescent="0.3">
      <c r="B5" s="291" t="s">
        <v>173</v>
      </c>
      <c r="C5" s="292"/>
      <c r="D5" s="292"/>
      <c r="E5" s="293"/>
    </row>
    <row r="6" spans="2:5" ht="18.95" customHeight="1" x14ac:dyDescent="0.3">
      <c r="B6" s="23" t="s">
        <v>291</v>
      </c>
      <c r="C6" s="19" t="s">
        <v>102</v>
      </c>
      <c r="D6" s="23"/>
      <c r="E6" s="21" t="s">
        <v>198</v>
      </c>
    </row>
    <row r="7" spans="2:5" ht="18.95" customHeight="1" x14ac:dyDescent="0.3"/>
    <row r="8" spans="2:5" ht="18.95" customHeight="1" x14ac:dyDescent="0.3">
      <c r="B8" s="291" t="s">
        <v>164</v>
      </c>
      <c r="C8" s="292"/>
      <c r="D8" s="292"/>
      <c r="E8" s="293"/>
    </row>
    <row r="9" spans="2:5" ht="18.95" customHeight="1" x14ac:dyDescent="0.3">
      <c r="B9" s="18" t="s">
        <v>303</v>
      </c>
      <c r="C9" s="23" t="s">
        <v>142</v>
      </c>
      <c r="D9" s="20">
        <v>0.15277777777777779</v>
      </c>
      <c r="E9" s="22" t="s">
        <v>50</v>
      </c>
    </row>
    <row r="10" spans="2:5" ht="18.95" customHeight="1" x14ac:dyDescent="0.3">
      <c r="B10" s="18" t="s">
        <v>269</v>
      </c>
      <c r="C10" s="19" t="s">
        <v>151</v>
      </c>
      <c r="D10" s="20">
        <v>0.16319444444444445</v>
      </c>
      <c r="E10" s="21" t="s">
        <v>345</v>
      </c>
    </row>
    <row r="11" spans="2:5" ht="18.95" customHeight="1" x14ac:dyDescent="0.3">
      <c r="B11" s="18" t="s">
        <v>293</v>
      </c>
      <c r="C11" s="19" t="s">
        <v>103</v>
      </c>
      <c r="D11" s="20">
        <v>0.16666666666666666</v>
      </c>
      <c r="E11" s="22" t="s">
        <v>56</v>
      </c>
    </row>
    <row r="12" spans="2:5" ht="18.95" customHeight="1" x14ac:dyDescent="0.3">
      <c r="B12" s="18" t="s">
        <v>287</v>
      </c>
      <c r="C12" s="19" t="s">
        <v>235</v>
      </c>
      <c r="D12" s="20"/>
      <c r="E12" s="22"/>
    </row>
    <row r="13" spans="2:5" ht="18.95" customHeight="1" x14ac:dyDescent="0.3">
      <c r="B13" s="18" t="s">
        <v>272</v>
      </c>
      <c r="C13" s="19" t="s">
        <v>135</v>
      </c>
      <c r="D13" s="20">
        <v>0.18055555555555555</v>
      </c>
      <c r="E13" s="22" t="s">
        <v>317</v>
      </c>
    </row>
    <row r="14" spans="2:5" ht="18.95" customHeight="1" x14ac:dyDescent="0.3">
      <c r="B14" s="18" t="s">
        <v>210</v>
      </c>
      <c r="C14" s="24" t="s">
        <v>121</v>
      </c>
      <c r="D14" s="20">
        <v>0.18402777777777779</v>
      </c>
      <c r="E14" s="22" t="s">
        <v>15</v>
      </c>
    </row>
    <row r="15" spans="2:5" ht="18.95" customHeight="1" x14ac:dyDescent="0.3">
      <c r="B15" s="23" t="s">
        <v>275</v>
      </c>
      <c r="C15" s="24" t="s">
        <v>144</v>
      </c>
      <c r="D15" s="20" t="s">
        <v>354</v>
      </c>
      <c r="E15" s="22" t="s">
        <v>46</v>
      </c>
    </row>
    <row r="16" spans="2:5" ht="18.95" customHeight="1" x14ac:dyDescent="0.3">
      <c r="B16" s="16"/>
      <c r="C16" s="16"/>
      <c r="D16" s="16"/>
      <c r="E16" s="17"/>
    </row>
    <row r="17" spans="2:5" ht="18.95" customHeight="1" x14ac:dyDescent="0.3">
      <c r="B17" s="291" t="s">
        <v>170</v>
      </c>
      <c r="C17" s="292"/>
      <c r="D17" s="292"/>
      <c r="E17" s="293"/>
    </row>
    <row r="18" spans="2:5" ht="18.95" customHeight="1" x14ac:dyDescent="0.3">
      <c r="B18" s="18" t="s">
        <v>269</v>
      </c>
      <c r="C18" s="19" t="s">
        <v>111</v>
      </c>
      <c r="D18" s="20"/>
      <c r="E18" s="21" t="s">
        <v>21</v>
      </c>
    </row>
    <row r="19" spans="2:5" ht="18.95" customHeight="1" x14ac:dyDescent="0.3">
      <c r="B19" s="18" t="s">
        <v>287</v>
      </c>
      <c r="C19" s="19" t="s">
        <v>119</v>
      </c>
      <c r="D19" s="20"/>
      <c r="E19" s="22" t="s">
        <v>1</v>
      </c>
    </row>
    <row r="20" spans="2:5" ht="18.95" customHeight="1" x14ac:dyDescent="0.3">
      <c r="B20" s="18" t="s">
        <v>293</v>
      </c>
      <c r="C20" s="19" t="s">
        <v>117</v>
      </c>
      <c r="D20" s="20"/>
      <c r="E20" s="22" t="s">
        <v>0</v>
      </c>
    </row>
    <row r="21" spans="2:5" ht="18.95" customHeight="1" x14ac:dyDescent="0.3">
      <c r="B21" s="25" t="s">
        <v>235</v>
      </c>
      <c r="C21" s="19" t="s">
        <v>155</v>
      </c>
      <c r="D21" s="20"/>
      <c r="E21" s="22" t="s">
        <v>327</v>
      </c>
    </row>
    <row r="22" spans="2:5" ht="18.95" customHeight="1" x14ac:dyDescent="0.3">
      <c r="B22" s="18" t="s">
        <v>210</v>
      </c>
      <c r="C22" s="24" t="s">
        <v>125</v>
      </c>
      <c r="D22" s="20"/>
      <c r="E22" s="22" t="s">
        <v>96</v>
      </c>
    </row>
    <row r="23" spans="2:5" ht="18.95" customHeight="1" x14ac:dyDescent="0.3">
      <c r="B23" s="18" t="s">
        <v>195</v>
      </c>
      <c r="C23" s="19" t="s">
        <v>147</v>
      </c>
      <c r="D23" s="20"/>
      <c r="E23" s="22" t="s">
        <v>17</v>
      </c>
    </row>
    <row r="24" spans="2:5" ht="18.95" customHeight="1" x14ac:dyDescent="0.3">
      <c r="B24" s="23" t="s">
        <v>303</v>
      </c>
      <c r="C24" s="19" t="s">
        <v>133</v>
      </c>
      <c r="D24" s="23"/>
      <c r="E24" s="22" t="s">
        <v>4</v>
      </c>
    </row>
    <row r="25" spans="2:5" ht="18.95" customHeight="1" x14ac:dyDescent="0.3">
      <c r="B25" s="16"/>
      <c r="C25" s="16"/>
      <c r="D25" s="16"/>
      <c r="E25" s="17"/>
    </row>
    <row r="26" spans="2:5" ht="18.95" customHeight="1" x14ac:dyDescent="0.3">
      <c r="B26" s="291" t="s">
        <v>202</v>
      </c>
      <c r="C26" s="292"/>
      <c r="D26" s="292"/>
      <c r="E26" s="293"/>
    </row>
    <row r="27" spans="2:5" ht="18.95" customHeight="1" x14ac:dyDescent="0.3">
      <c r="B27" s="18" t="s">
        <v>302</v>
      </c>
      <c r="C27" s="19" t="s">
        <v>158</v>
      </c>
      <c r="D27" s="20">
        <v>0.125</v>
      </c>
      <c r="E27" s="22" t="s">
        <v>337</v>
      </c>
    </row>
    <row r="28" spans="2:5" ht="18.95" customHeight="1" x14ac:dyDescent="0.3">
      <c r="B28" s="18" t="s">
        <v>306</v>
      </c>
      <c r="C28" s="19" t="s">
        <v>91</v>
      </c>
      <c r="D28" s="20">
        <v>0.1388888888888889</v>
      </c>
      <c r="E28" s="21" t="s">
        <v>7</v>
      </c>
    </row>
    <row r="29" spans="2:5" ht="18.95" customHeight="1" x14ac:dyDescent="0.3">
      <c r="B29" s="18" t="s">
        <v>292</v>
      </c>
      <c r="C29" s="19" t="s">
        <v>93</v>
      </c>
      <c r="D29" s="20">
        <v>0.14583333333333334</v>
      </c>
      <c r="E29" s="21" t="s">
        <v>350</v>
      </c>
    </row>
    <row r="30" spans="2:5" ht="18.95" customHeight="1" x14ac:dyDescent="0.3">
      <c r="B30" s="26"/>
      <c r="C30" s="27"/>
      <c r="D30" s="28"/>
      <c r="E30" s="67" t="s">
        <v>208</v>
      </c>
    </row>
    <row r="31" spans="2:5" ht="18.95" customHeight="1" x14ac:dyDescent="0.3">
      <c r="B31" s="291" t="s">
        <v>70</v>
      </c>
      <c r="C31" s="292"/>
      <c r="D31" s="292"/>
      <c r="E31" s="293"/>
    </row>
    <row r="32" spans="2:5" ht="18.95" customHeight="1" x14ac:dyDescent="0.3">
      <c r="B32" s="18" t="s">
        <v>306</v>
      </c>
      <c r="C32" s="19" t="s">
        <v>30</v>
      </c>
      <c r="D32" s="20"/>
      <c r="E32" s="52" t="s">
        <v>208</v>
      </c>
    </row>
    <row r="33" spans="2:5" ht="18.95" customHeight="1" x14ac:dyDescent="0.3">
      <c r="B33" s="18" t="s">
        <v>292</v>
      </c>
      <c r="C33" s="19" t="s">
        <v>76</v>
      </c>
      <c r="D33" s="20"/>
      <c r="E33" s="54" t="s">
        <v>166</v>
      </c>
    </row>
    <row r="34" spans="2:5" ht="18.95" customHeight="1" x14ac:dyDescent="0.3">
      <c r="B34" s="18" t="s">
        <v>302</v>
      </c>
      <c r="C34" s="19" t="s">
        <v>158</v>
      </c>
      <c r="D34" s="20"/>
      <c r="E34" s="22" t="s">
        <v>231</v>
      </c>
    </row>
    <row r="35" spans="2:5" ht="18.95" customHeight="1" x14ac:dyDescent="0.3"/>
    <row r="36" spans="2:5" ht="18.95" customHeight="1" x14ac:dyDescent="0.3"/>
    <row r="37" spans="2:5" ht="18.95" customHeight="1" x14ac:dyDescent="0.3"/>
    <row r="43" spans="2:5" ht="24" x14ac:dyDescent="0.3">
      <c r="E43" s="74" t="s">
        <v>167</v>
      </c>
    </row>
  </sheetData>
  <mergeCells count="6">
    <mergeCell ref="B31:E31"/>
    <mergeCell ref="B2:E2"/>
    <mergeCell ref="B26:E26"/>
    <mergeCell ref="B8:E8"/>
    <mergeCell ref="B17:E17"/>
    <mergeCell ref="B5:E5"/>
  </mergeCells>
  <phoneticPr fontId="7" type="noConversion"/>
  <pageMargins left="8.3333335816860199E-2" right="8.3750002086162567E-2" top="0.75" bottom="0.75" header="0.30000001192092896" footer="0.30000001192092896"/>
  <pageSetup paperSize="9" scale="87" orientation="portrait" horizontalDpi="300" verticalDpi="300" r:id="rId1"/>
  <colBreaks count="1" manualBreakCount="1">
    <brk id="5" max="1638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A985-9591-452B-B806-17107394435B}">
  <dimension ref="A1:N70"/>
  <sheetViews>
    <sheetView view="pageBreakPreview" topLeftCell="A53" zoomScaleNormal="100" zoomScaleSheetLayoutView="100" workbookViewId="0">
      <selection activeCell="J52" sqref="J52:M58"/>
    </sheetView>
  </sheetViews>
  <sheetFormatPr defaultColWidth="9" defaultRowHeight="24" x14ac:dyDescent="0.3"/>
  <cols>
    <col min="1" max="1" width="2.5" style="103" customWidth="1"/>
    <col min="2" max="2" width="4.75" style="119" customWidth="1"/>
    <col min="3" max="3" width="8.875" style="120" customWidth="1"/>
    <col min="4" max="4" width="20.375" style="120" customWidth="1"/>
    <col min="5" max="5" width="6.5" style="121" customWidth="1"/>
    <col min="6" max="6" width="79" style="122" customWidth="1"/>
    <col min="7" max="7" width="7.875" style="105" customWidth="1"/>
    <col min="8" max="8" width="7" style="105" customWidth="1"/>
    <col min="9" max="9" width="7.75" style="105" customWidth="1"/>
    <col min="10" max="11" width="9" style="105"/>
    <col min="12" max="12" width="9.75" style="105" customWidth="1"/>
    <col min="13" max="16384" width="9" style="105"/>
  </cols>
  <sheetData>
    <row r="1" spans="2:6" ht="30.95" customHeight="1" x14ac:dyDescent="0.3">
      <c r="B1" s="309">
        <f ca="1">TODAY()</f>
        <v>46202</v>
      </c>
      <c r="C1" s="310"/>
      <c r="D1" s="310"/>
      <c r="E1" s="311"/>
      <c r="F1" s="104" t="s">
        <v>431</v>
      </c>
    </row>
    <row r="2" spans="2:6" ht="30.95" customHeight="1" x14ac:dyDescent="0.3">
      <c r="B2" s="123"/>
      <c r="C2" s="124"/>
      <c r="D2" s="124"/>
      <c r="E2" s="125"/>
      <c r="F2" s="104"/>
    </row>
    <row r="3" spans="2:6" ht="30.95" customHeight="1" x14ac:dyDescent="0.3">
      <c r="B3" s="123"/>
      <c r="C3" s="124"/>
      <c r="D3" s="124"/>
      <c r="E3" s="125"/>
      <c r="F3" s="104"/>
    </row>
    <row r="4" spans="2:6" ht="30.95" customHeight="1" x14ac:dyDescent="0.3">
      <c r="B4" s="123"/>
      <c r="C4" s="124"/>
      <c r="D4" s="124"/>
      <c r="E4" s="125"/>
      <c r="F4" s="104"/>
    </row>
    <row r="5" spans="2:6" ht="30.95" customHeight="1" x14ac:dyDescent="0.3">
      <c r="B5" s="123"/>
      <c r="C5" s="124"/>
      <c r="D5" s="124"/>
      <c r="E5" s="125"/>
      <c r="F5" s="104"/>
    </row>
    <row r="6" spans="2:6" ht="30.95" customHeight="1" x14ac:dyDescent="0.3">
      <c r="B6" s="123"/>
      <c r="C6" s="124"/>
      <c r="D6" s="124"/>
      <c r="E6" s="125"/>
      <c r="F6" s="104"/>
    </row>
    <row r="7" spans="2:6" ht="30.95" customHeight="1" x14ac:dyDescent="0.3">
      <c r="B7" s="123"/>
      <c r="C7" s="124"/>
      <c r="D7" s="124"/>
      <c r="E7" s="125"/>
      <c r="F7" s="104"/>
    </row>
    <row r="8" spans="2:6" ht="30.95" customHeight="1" x14ac:dyDescent="0.3">
      <c r="B8" s="123"/>
      <c r="C8" s="124"/>
      <c r="D8" s="124"/>
      <c r="E8" s="125"/>
      <c r="F8" s="104"/>
    </row>
    <row r="9" spans="2:6" ht="30.95" customHeight="1" x14ac:dyDescent="0.3">
      <c r="B9" s="123"/>
      <c r="C9" s="124"/>
      <c r="D9" s="124"/>
      <c r="E9" s="125"/>
      <c r="F9" s="104"/>
    </row>
    <row r="10" spans="2:6" ht="30.95" customHeight="1" x14ac:dyDescent="0.3">
      <c r="B10" s="309">
        <f ca="1">TODAY()</f>
        <v>46202</v>
      </c>
      <c r="C10" s="310"/>
      <c r="D10" s="310"/>
      <c r="E10" s="311"/>
      <c r="F10" s="104" t="s">
        <v>431</v>
      </c>
    </row>
    <row r="11" spans="2:6" ht="30.95" customHeight="1" x14ac:dyDescent="0.3">
      <c r="B11" s="123"/>
      <c r="C11" s="124"/>
      <c r="D11" s="124"/>
      <c r="E11" s="125"/>
      <c r="F11" s="104"/>
    </row>
    <row r="12" spans="2:6" ht="30.95" customHeight="1" x14ac:dyDescent="0.3">
      <c r="B12" s="123"/>
      <c r="C12" s="124"/>
      <c r="D12" s="124"/>
      <c r="E12" s="125"/>
      <c r="F12" s="104"/>
    </row>
    <row r="13" spans="2:6" ht="30.95" customHeight="1" x14ac:dyDescent="0.3">
      <c r="B13" s="123"/>
      <c r="C13" s="124"/>
      <c r="D13" s="124"/>
      <c r="E13" s="125"/>
      <c r="F13" s="104"/>
    </row>
    <row r="14" spans="2:6" ht="30.95" customHeight="1" x14ac:dyDescent="0.3">
      <c r="B14" s="123"/>
      <c r="C14" s="124"/>
      <c r="D14" s="124"/>
      <c r="E14" s="125"/>
      <c r="F14" s="104"/>
    </row>
    <row r="15" spans="2:6" ht="30.95" customHeight="1" x14ac:dyDescent="0.3">
      <c r="B15" s="123"/>
      <c r="C15" s="124"/>
      <c r="D15" s="124"/>
      <c r="E15" s="125"/>
      <c r="F15" s="104"/>
    </row>
    <row r="16" spans="2:6" ht="30.95" customHeight="1" x14ac:dyDescent="0.3">
      <c r="B16" s="123"/>
      <c r="C16" s="124"/>
      <c r="D16" s="124"/>
      <c r="E16" s="125"/>
      <c r="F16" s="104"/>
    </row>
    <row r="17" spans="2:14" ht="30.95" customHeight="1" x14ac:dyDescent="0.3">
      <c r="B17" s="123"/>
      <c r="C17" s="124"/>
      <c r="D17" s="124"/>
      <c r="E17" s="125"/>
      <c r="F17" s="104"/>
    </row>
    <row r="18" spans="2:14" ht="30.95" customHeight="1" x14ac:dyDescent="0.3">
      <c r="B18" s="309">
        <f ca="1">TODAY()</f>
        <v>46202</v>
      </c>
      <c r="C18" s="310"/>
      <c r="D18" s="310"/>
      <c r="E18" s="311"/>
      <c r="F18" s="104" t="s">
        <v>432</v>
      </c>
    </row>
    <row r="19" spans="2:14" ht="30.95" customHeight="1" x14ac:dyDescent="0.3">
      <c r="B19" s="106">
        <v>1</v>
      </c>
      <c r="C19" s="107" t="s">
        <v>261</v>
      </c>
      <c r="D19" s="108" t="s">
        <v>78</v>
      </c>
      <c r="E19" s="109" t="s">
        <v>426</v>
      </c>
      <c r="F19" s="110" t="s">
        <v>229</v>
      </c>
    </row>
    <row r="20" spans="2:14" ht="30.95" customHeight="1" x14ac:dyDescent="0.3">
      <c r="B20" s="106"/>
      <c r="C20" s="108" t="s">
        <v>417</v>
      </c>
      <c r="D20" s="108" t="s">
        <v>419</v>
      </c>
      <c r="E20" s="111" t="s">
        <v>427</v>
      </c>
      <c r="F20" s="112" t="s">
        <v>420</v>
      </c>
    </row>
    <row r="21" spans="2:14" ht="30.95" customHeight="1" x14ac:dyDescent="0.3">
      <c r="B21" s="106"/>
      <c r="C21" s="107" t="s">
        <v>418</v>
      </c>
      <c r="D21" s="108"/>
      <c r="E21" s="109"/>
      <c r="F21" s="110"/>
      <c r="K21" s="108"/>
      <c r="L21" s="108"/>
      <c r="M21" s="111"/>
      <c r="N21" s="112"/>
    </row>
    <row r="22" spans="2:14" ht="30.95" customHeight="1" x14ac:dyDescent="0.3">
      <c r="B22" s="106"/>
      <c r="C22" s="108" t="s">
        <v>396</v>
      </c>
      <c r="D22" s="108" t="s">
        <v>397</v>
      </c>
      <c r="E22" s="111" t="s">
        <v>428</v>
      </c>
      <c r="F22" s="112" t="s">
        <v>399</v>
      </c>
      <c r="K22" s="107"/>
      <c r="L22" s="108"/>
      <c r="M22" s="109"/>
      <c r="N22" s="110"/>
    </row>
    <row r="23" spans="2:14" ht="30.95" customHeight="1" x14ac:dyDescent="0.3">
      <c r="B23" s="106">
        <v>2</v>
      </c>
      <c r="C23" s="107" t="s">
        <v>361</v>
      </c>
      <c r="D23" s="108"/>
      <c r="E23" s="111" t="s">
        <v>362</v>
      </c>
      <c r="F23" s="110" t="s">
        <v>363</v>
      </c>
    </row>
    <row r="24" spans="2:14" ht="30.95" customHeight="1" x14ac:dyDescent="0.3">
      <c r="B24" s="106">
        <v>3</v>
      </c>
      <c r="C24" s="108" t="s">
        <v>364</v>
      </c>
      <c r="D24" s="108"/>
      <c r="E24" s="111" t="s">
        <v>362</v>
      </c>
      <c r="F24" s="112" t="s">
        <v>365</v>
      </c>
    </row>
    <row r="25" spans="2:14" ht="30.95" customHeight="1" x14ac:dyDescent="0.3">
      <c r="B25" s="106">
        <v>4</v>
      </c>
      <c r="C25" s="108" t="s">
        <v>366</v>
      </c>
      <c r="D25" s="108" t="s">
        <v>367</v>
      </c>
      <c r="E25" s="111" t="s">
        <v>191</v>
      </c>
      <c r="F25" s="112" t="s">
        <v>368</v>
      </c>
      <c r="K25" s="108" t="s">
        <v>396</v>
      </c>
      <c r="L25" s="120"/>
      <c r="M25" s="111"/>
      <c r="N25" s="112" t="s">
        <v>421</v>
      </c>
    </row>
    <row r="26" spans="2:14" ht="30.95" customHeight="1" x14ac:dyDescent="0.3">
      <c r="B26" s="106">
        <v>5</v>
      </c>
      <c r="C26" s="108" t="s">
        <v>369</v>
      </c>
      <c r="D26" s="108" t="s">
        <v>370</v>
      </c>
      <c r="E26" s="111" t="s">
        <v>359</v>
      </c>
      <c r="F26" s="112" t="s">
        <v>371</v>
      </c>
    </row>
    <row r="27" spans="2:14" ht="30.95" customHeight="1" x14ac:dyDescent="0.3">
      <c r="B27" s="309">
        <f ca="1">TODAY()</f>
        <v>46202</v>
      </c>
      <c r="C27" s="310"/>
      <c r="D27" s="310"/>
      <c r="E27" s="311"/>
      <c r="F27" s="104" t="s">
        <v>173</v>
      </c>
    </row>
    <row r="28" spans="2:14" ht="30.95" customHeight="1" x14ac:dyDescent="0.3">
      <c r="B28" s="106">
        <v>1</v>
      </c>
      <c r="C28" s="108" t="s">
        <v>369</v>
      </c>
      <c r="D28" s="108" t="s">
        <v>94</v>
      </c>
      <c r="E28" s="111" t="s">
        <v>372</v>
      </c>
      <c r="F28" s="112" t="s">
        <v>424</v>
      </c>
    </row>
    <row r="29" spans="2:14" ht="30.95" customHeight="1" x14ac:dyDescent="0.3">
      <c r="B29" s="106">
        <v>2</v>
      </c>
      <c r="C29" s="108" t="s">
        <v>361</v>
      </c>
      <c r="D29" s="108" t="s">
        <v>114</v>
      </c>
      <c r="E29" s="111" t="s">
        <v>372</v>
      </c>
      <c r="F29" s="112" t="s">
        <v>424</v>
      </c>
    </row>
    <row r="30" spans="2:14" ht="30.95" customHeight="1" x14ac:dyDescent="0.3">
      <c r="B30" s="106">
        <v>3</v>
      </c>
      <c r="C30" s="108" t="s">
        <v>366</v>
      </c>
      <c r="D30" s="108" t="s">
        <v>423</v>
      </c>
      <c r="E30" s="111" t="s">
        <v>372</v>
      </c>
      <c r="F30" s="112" t="s">
        <v>425</v>
      </c>
    </row>
    <row r="31" spans="2:14" ht="30.95" customHeight="1" x14ac:dyDescent="0.3">
      <c r="B31" s="106">
        <v>4</v>
      </c>
      <c r="C31" s="108" t="s">
        <v>364</v>
      </c>
      <c r="D31" s="108" t="s">
        <v>375</v>
      </c>
      <c r="E31" s="111" t="s">
        <v>372</v>
      </c>
      <c r="F31" s="112" t="s">
        <v>424</v>
      </c>
    </row>
    <row r="32" spans="2:14" ht="30.95" customHeight="1" x14ac:dyDescent="0.3">
      <c r="B32" s="106"/>
      <c r="C32" s="108" t="s">
        <v>396</v>
      </c>
      <c r="E32" s="111" t="s">
        <v>429</v>
      </c>
      <c r="F32" s="112" t="s">
        <v>421</v>
      </c>
    </row>
    <row r="33" spans="2:6" ht="30.95" customHeight="1" x14ac:dyDescent="0.3">
      <c r="B33" s="106"/>
      <c r="C33" s="108" t="s">
        <v>417</v>
      </c>
      <c r="D33" s="108"/>
      <c r="E33" s="111" t="s">
        <v>430</v>
      </c>
      <c r="F33" s="112" t="s">
        <v>422</v>
      </c>
    </row>
    <row r="34" spans="2:6" ht="30.95" customHeight="1" x14ac:dyDescent="0.3">
      <c r="B34" s="106"/>
      <c r="C34" s="107" t="s">
        <v>418</v>
      </c>
      <c r="D34" s="108"/>
      <c r="E34" s="111"/>
      <c r="F34" s="112"/>
    </row>
    <row r="35" spans="2:6" ht="30.95" customHeight="1" x14ac:dyDescent="0.3">
      <c r="B35" s="106">
        <v>5</v>
      </c>
      <c r="C35" s="107" t="s">
        <v>261</v>
      </c>
      <c r="D35" s="108" t="s">
        <v>376</v>
      </c>
      <c r="E35" s="109" t="s">
        <v>190</v>
      </c>
      <c r="F35" s="110" t="s">
        <v>336</v>
      </c>
    </row>
    <row r="36" spans="2:6" ht="30.95" customHeight="1" x14ac:dyDescent="0.3">
      <c r="B36" s="309">
        <f ca="1">TODAY()</f>
        <v>46202</v>
      </c>
      <c r="C36" s="310"/>
      <c r="D36" s="310"/>
      <c r="E36" s="311"/>
      <c r="F36" s="104" t="s">
        <v>164</v>
      </c>
    </row>
    <row r="37" spans="2:6" ht="30.95" customHeight="1" x14ac:dyDescent="0.3">
      <c r="B37" s="123"/>
      <c r="C37" s="124"/>
      <c r="D37" s="124"/>
      <c r="E37" s="125"/>
      <c r="F37" s="104"/>
    </row>
    <row r="38" spans="2:6" ht="30.95" customHeight="1" x14ac:dyDescent="0.3">
      <c r="B38" s="123"/>
      <c r="C38" s="124"/>
      <c r="D38" s="124"/>
      <c r="E38" s="125"/>
      <c r="F38" s="104"/>
    </row>
    <row r="39" spans="2:6" ht="30.95" customHeight="1" x14ac:dyDescent="0.3">
      <c r="B39" s="123"/>
      <c r="C39" s="124"/>
      <c r="D39" s="124"/>
      <c r="E39" s="125"/>
      <c r="F39" s="104"/>
    </row>
    <row r="40" spans="2:6" ht="30.95" customHeight="1" x14ac:dyDescent="0.3">
      <c r="B40" s="104">
        <v>1</v>
      </c>
      <c r="C40" s="108"/>
      <c r="D40" s="108"/>
      <c r="E40" s="111"/>
      <c r="F40" s="112"/>
    </row>
    <row r="41" spans="2:6" ht="30.95" customHeight="1" x14ac:dyDescent="0.3">
      <c r="B41" s="309">
        <f ca="1">TODAY()</f>
        <v>46202</v>
      </c>
      <c r="C41" s="310"/>
      <c r="D41" s="310"/>
      <c r="E41" s="311"/>
      <c r="F41" s="104" t="s">
        <v>170</v>
      </c>
    </row>
    <row r="42" spans="2:6" ht="30.95" customHeight="1" x14ac:dyDescent="0.3">
      <c r="B42" s="126"/>
      <c r="C42" s="108"/>
      <c r="D42" s="108"/>
      <c r="E42" s="108"/>
      <c r="F42" s="108"/>
    </row>
    <row r="43" spans="2:6" ht="30.95" customHeight="1" x14ac:dyDescent="0.3">
      <c r="B43" s="126"/>
      <c r="C43" s="108"/>
      <c r="D43" s="108"/>
      <c r="E43" s="108"/>
      <c r="F43" s="108"/>
    </row>
    <row r="44" spans="2:6" ht="30.95" customHeight="1" x14ac:dyDescent="0.3">
      <c r="B44" s="106"/>
      <c r="C44" s="108"/>
      <c r="D44" s="108"/>
      <c r="E44" s="111"/>
      <c r="F44" s="112"/>
    </row>
    <row r="45" spans="2:6" ht="30.95" customHeight="1" x14ac:dyDescent="0.3">
      <c r="B45" s="106"/>
      <c r="C45" s="108"/>
      <c r="D45" s="108"/>
      <c r="E45" s="111"/>
      <c r="F45" s="112"/>
    </row>
    <row r="46" spans="2:6" ht="30.95" customHeight="1" x14ac:dyDescent="0.3">
      <c r="B46" s="309">
        <f ca="1">TODAY()</f>
        <v>46202</v>
      </c>
      <c r="C46" s="310"/>
      <c r="D46" s="310"/>
      <c r="E46" s="311"/>
      <c r="F46" s="104" t="s">
        <v>172</v>
      </c>
    </row>
    <row r="47" spans="2:6" ht="30.95" customHeight="1" x14ac:dyDescent="0.3">
      <c r="B47" s="106">
        <v>1</v>
      </c>
      <c r="C47" s="108" t="s">
        <v>377</v>
      </c>
      <c r="D47" s="108" t="s">
        <v>378</v>
      </c>
      <c r="E47" s="111" t="s">
        <v>205</v>
      </c>
      <c r="F47" s="113" t="s">
        <v>379</v>
      </c>
    </row>
    <row r="48" spans="2:6" ht="30.95" customHeight="1" x14ac:dyDescent="0.3">
      <c r="B48" s="106">
        <v>2</v>
      </c>
      <c r="C48" s="108" t="s">
        <v>380</v>
      </c>
      <c r="D48" s="108" t="s">
        <v>381</v>
      </c>
      <c r="E48" s="111" t="s">
        <v>382</v>
      </c>
      <c r="F48" s="114" t="s">
        <v>383</v>
      </c>
    </row>
    <row r="49" spans="2:13" ht="30.95" customHeight="1" x14ac:dyDescent="0.3">
      <c r="B49" s="106">
        <v>3</v>
      </c>
      <c r="C49" s="108" t="s">
        <v>384</v>
      </c>
      <c r="D49" s="108" t="s">
        <v>95</v>
      </c>
      <c r="E49" s="111" t="s">
        <v>385</v>
      </c>
      <c r="F49" s="114" t="s">
        <v>233</v>
      </c>
    </row>
    <row r="50" spans="2:13" ht="30.95" customHeight="1" x14ac:dyDescent="0.3">
      <c r="B50" s="106">
        <v>4</v>
      </c>
      <c r="C50" s="108" t="s">
        <v>386</v>
      </c>
      <c r="D50" s="108" t="s">
        <v>387</v>
      </c>
      <c r="E50" s="111" t="s">
        <v>362</v>
      </c>
      <c r="F50" s="113" t="s">
        <v>388</v>
      </c>
    </row>
    <row r="51" spans="2:13" ht="30.95" customHeight="1" x14ac:dyDescent="0.3">
      <c r="B51" s="106">
        <v>5</v>
      </c>
      <c r="C51" s="108" t="s">
        <v>389</v>
      </c>
      <c r="D51" s="108" t="s">
        <v>390</v>
      </c>
      <c r="E51" s="111" t="s">
        <v>357</v>
      </c>
      <c r="F51" s="114" t="s">
        <v>391</v>
      </c>
    </row>
    <row r="52" spans="2:13" ht="30.95" customHeight="1" x14ac:dyDescent="0.3">
      <c r="B52" s="106">
        <v>6</v>
      </c>
      <c r="C52" s="108" t="s">
        <v>392</v>
      </c>
      <c r="D52" s="108" t="s">
        <v>393</v>
      </c>
      <c r="E52" s="111" t="s">
        <v>359</v>
      </c>
      <c r="F52" s="112" t="s">
        <v>394</v>
      </c>
      <c r="J52" s="108" t="s">
        <v>392</v>
      </c>
      <c r="K52" s="108" t="s">
        <v>400</v>
      </c>
      <c r="L52" s="111" t="s">
        <v>372</v>
      </c>
      <c r="M52" s="112" t="s">
        <v>401</v>
      </c>
    </row>
    <row r="53" spans="2:13" ht="30.95" customHeight="1" x14ac:dyDescent="0.3">
      <c r="B53" s="106">
        <v>7</v>
      </c>
      <c r="C53" s="108" t="s">
        <v>395</v>
      </c>
      <c r="D53" s="108" t="s">
        <v>393</v>
      </c>
      <c r="E53" s="111" t="s">
        <v>359</v>
      </c>
      <c r="F53" s="112" t="s">
        <v>394</v>
      </c>
      <c r="J53" s="115" t="s">
        <v>396</v>
      </c>
      <c r="K53" s="115" t="s">
        <v>402</v>
      </c>
      <c r="L53" s="116" t="s">
        <v>372</v>
      </c>
      <c r="M53" s="117"/>
    </row>
    <row r="54" spans="2:13" ht="30.95" customHeight="1" x14ac:dyDescent="0.3">
      <c r="B54" s="106">
        <v>8</v>
      </c>
      <c r="C54" s="108" t="s">
        <v>396</v>
      </c>
      <c r="D54" s="108" t="s">
        <v>397</v>
      </c>
      <c r="E54" s="111" t="s">
        <v>398</v>
      </c>
      <c r="F54" s="112" t="s">
        <v>399</v>
      </c>
      <c r="J54" s="108" t="s">
        <v>377</v>
      </c>
      <c r="K54" s="108" t="s">
        <v>111</v>
      </c>
      <c r="L54" s="111" t="s">
        <v>403</v>
      </c>
      <c r="M54" s="110" t="s">
        <v>404</v>
      </c>
    </row>
    <row r="55" spans="2:13" ht="30.95" customHeight="1" x14ac:dyDescent="0.3">
      <c r="B55" s="309">
        <f ca="1">TODAY()</f>
        <v>46202</v>
      </c>
      <c r="C55" s="310"/>
      <c r="D55" s="310"/>
      <c r="E55" s="311"/>
      <c r="F55" s="104" t="s">
        <v>66</v>
      </c>
      <c r="J55" s="108" t="s">
        <v>384</v>
      </c>
      <c r="K55" s="108" t="s">
        <v>405</v>
      </c>
      <c r="L55" s="109" t="s">
        <v>406</v>
      </c>
      <c r="M55" s="110" t="s">
        <v>407</v>
      </c>
    </row>
    <row r="56" spans="2:13" ht="30.95" customHeight="1" x14ac:dyDescent="0.3">
      <c r="B56" s="106">
        <v>1</v>
      </c>
      <c r="C56" s="108" t="s">
        <v>392</v>
      </c>
      <c r="D56" s="108" t="s">
        <v>400</v>
      </c>
      <c r="E56" s="111" t="s">
        <v>372</v>
      </c>
      <c r="F56" s="112" t="s">
        <v>401</v>
      </c>
      <c r="J56" s="115" t="s">
        <v>380</v>
      </c>
      <c r="K56" s="118" t="s">
        <v>408</v>
      </c>
      <c r="L56" s="116" t="s">
        <v>409</v>
      </c>
      <c r="M56" s="117" t="s">
        <v>410</v>
      </c>
    </row>
    <row r="57" spans="2:13" ht="30.95" customHeight="1" x14ac:dyDescent="0.3">
      <c r="B57" s="106">
        <v>2</v>
      </c>
      <c r="C57" s="115" t="s">
        <v>396</v>
      </c>
      <c r="D57" s="115" t="s">
        <v>402</v>
      </c>
      <c r="E57" s="116" t="s">
        <v>372</v>
      </c>
      <c r="F57" s="117"/>
      <c r="J57" s="108" t="s">
        <v>411</v>
      </c>
      <c r="K57" s="108" t="s">
        <v>412</v>
      </c>
      <c r="L57" s="111" t="s">
        <v>409</v>
      </c>
      <c r="M57" s="113" t="s">
        <v>413</v>
      </c>
    </row>
    <row r="58" spans="2:13" ht="30.95" customHeight="1" x14ac:dyDescent="0.3">
      <c r="B58" s="106"/>
      <c r="C58" s="108" t="s">
        <v>377</v>
      </c>
      <c r="D58" s="108" t="s">
        <v>111</v>
      </c>
      <c r="E58" s="111" t="s">
        <v>403</v>
      </c>
      <c r="F58" s="110" t="s">
        <v>404</v>
      </c>
      <c r="J58" s="108" t="s">
        <v>386</v>
      </c>
      <c r="K58" s="108" t="s">
        <v>414</v>
      </c>
      <c r="L58" s="111" t="s">
        <v>415</v>
      </c>
      <c r="M58" s="112" t="s">
        <v>416</v>
      </c>
    </row>
    <row r="59" spans="2:13" ht="30.95" customHeight="1" x14ac:dyDescent="0.3">
      <c r="B59" s="106">
        <v>4</v>
      </c>
      <c r="C59" s="108" t="s">
        <v>384</v>
      </c>
      <c r="D59" s="108" t="s">
        <v>405</v>
      </c>
      <c r="E59" s="109" t="s">
        <v>406</v>
      </c>
      <c r="F59" s="110" t="s">
        <v>407</v>
      </c>
    </row>
    <row r="60" spans="2:13" ht="30.95" customHeight="1" x14ac:dyDescent="0.3">
      <c r="B60" s="106">
        <v>5</v>
      </c>
      <c r="C60" s="115" t="s">
        <v>380</v>
      </c>
      <c r="D60" s="118" t="s">
        <v>408</v>
      </c>
      <c r="E60" s="116" t="s">
        <v>409</v>
      </c>
      <c r="F60" s="117" t="s">
        <v>410</v>
      </c>
    </row>
    <row r="61" spans="2:13" ht="30.95" customHeight="1" x14ac:dyDescent="0.3">
      <c r="B61" s="106">
        <v>7</v>
      </c>
      <c r="C61" s="108" t="s">
        <v>411</v>
      </c>
      <c r="D61" s="108" t="s">
        <v>412</v>
      </c>
      <c r="E61" s="111" t="s">
        <v>409</v>
      </c>
      <c r="F61" s="113" t="s">
        <v>413</v>
      </c>
    </row>
    <row r="62" spans="2:13" ht="30.95" customHeight="1" x14ac:dyDescent="0.3">
      <c r="B62" s="106">
        <v>8</v>
      </c>
      <c r="C62" s="108" t="s">
        <v>386</v>
      </c>
      <c r="D62" s="108" t="s">
        <v>414</v>
      </c>
      <c r="E62" s="111" t="s">
        <v>415</v>
      </c>
      <c r="F62" s="112" t="s">
        <v>416</v>
      </c>
    </row>
    <row r="63" spans="2:13" ht="30.95" customHeight="1" x14ac:dyDescent="0.3"/>
    <row r="70" spans="6:6" x14ac:dyDescent="0.3">
      <c r="F70" s="120" t="s">
        <v>108</v>
      </c>
    </row>
  </sheetData>
  <mergeCells count="8">
    <mergeCell ref="B55:E55"/>
    <mergeCell ref="B1:E1"/>
    <mergeCell ref="B27:E27"/>
    <mergeCell ref="B36:E36"/>
    <mergeCell ref="B41:E41"/>
    <mergeCell ref="B46:E46"/>
    <mergeCell ref="B10:E10"/>
    <mergeCell ref="B18:E18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4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2665-99D1-4CB2-9F51-6260A06E7AB2}">
  <dimension ref="A1:N52"/>
  <sheetViews>
    <sheetView view="pageBreakPreview" topLeftCell="A25" zoomScaleNormal="100" zoomScaleSheetLayoutView="100" workbookViewId="0">
      <selection activeCell="C11" sqref="C11:F11"/>
    </sheetView>
  </sheetViews>
  <sheetFormatPr defaultColWidth="9" defaultRowHeight="20.25" x14ac:dyDescent="0.3"/>
  <cols>
    <col min="1" max="1" width="2.5" style="103" customWidth="1"/>
    <col min="2" max="2" width="3" style="119" customWidth="1"/>
    <col min="3" max="3" width="9.5" style="119" customWidth="1"/>
    <col min="4" max="4" width="19.125" style="119" customWidth="1"/>
    <col min="5" max="5" width="6.25" style="148" customWidth="1"/>
    <col min="6" max="6" width="73.875" style="103" customWidth="1"/>
    <col min="7" max="7" width="7.875" style="105" customWidth="1"/>
    <col min="8" max="8" width="7" style="105" customWidth="1"/>
    <col min="9" max="9" width="7.75" style="105" customWidth="1"/>
    <col min="10" max="11" width="9" style="105"/>
    <col min="12" max="12" width="9.75" style="105" customWidth="1"/>
    <col min="13" max="16384" width="9" style="105"/>
  </cols>
  <sheetData>
    <row r="1" spans="2:14" s="127" customFormat="1" ht="27.95" customHeight="1" x14ac:dyDescent="0.3">
      <c r="B1" s="312">
        <f ca="1">TODAY()</f>
        <v>46202</v>
      </c>
      <c r="C1" s="313"/>
      <c r="D1" s="313"/>
      <c r="E1" s="314"/>
      <c r="F1" s="140" t="s">
        <v>431</v>
      </c>
    </row>
    <row r="2" spans="2:14" s="127" customFormat="1" ht="27.95" customHeight="1" x14ac:dyDescent="0.3">
      <c r="B2" s="106">
        <v>1</v>
      </c>
      <c r="C2" s="106" t="s">
        <v>433</v>
      </c>
      <c r="D2" s="141" t="s">
        <v>437</v>
      </c>
      <c r="E2" s="142" t="s">
        <v>435</v>
      </c>
      <c r="F2" s="143" t="s">
        <v>436</v>
      </c>
    </row>
    <row r="3" spans="2:14" s="127" customFormat="1" ht="27.95" customHeight="1" x14ac:dyDescent="0.3">
      <c r="B3" s="106">
        <v>2</v>
      </c>
      <c r="C3" s="141" t="s">
        <v>434</v>
      </c>
      <c r="D3" s="141" t="s">
        <v>437</v>
      </c>
      <c r="E3" s="142" t="s">
        <v>435</v>
      </c>
      <c r="F3" s="143" t="s">
        <v>436</v>
      </c>
    </row>
    <row r="4" spans="2:14" s="127" customFormat="1" ht="27.95" customHeight="1" x14ac:dyDescent="0.3">
      <c r="B4" s="312">
        <f ca="1">TODAY()</f>
        <v>46202</v>
      </c>
      <c r="C4" s="313"/>
      <c r="D4" s="313"/>
      <c r="E4" s="314"/>
      <c r="F4" s="140" t="s">
        <v>431</v>
      </c>
    </row>
    <row r="5" spans="2:14" s="127" customFormat="1" ht="27.95" customHeight="1" x14ac:dyDescent="0.3">
      <c r="B5" s="106">
        <v>1</v>
      </c>
      <c r="C5" s="106" t="s">
        <v>433</v>
      </c>
      <c r="D5" s="141" t="s">
        <v>437</v>
      </c>
      <c r="E5" s="142" t="s">
        <v>409</v>
      </c>
      <c r="F5" s="143" t="s">
        <v>436</v>
      </c>
    </row>
    <row r="6" spans="2:14" s="127" customFormat="1" ht="27.95" customHeight="1" x14ac:dyDescent="0.3">
      <c r="B6" s="106">
        <v>2</v>
      </c>
      <c r="C6" s="141" t="s">
        <v>434</v>
      </c>
      <c r="D6" s="141" t="s">
        <v>437</v>
      </c>
      <c r="E6" s="142" t="s">
        <v>409</v>
      </c>
      <c r="F6" s="143" t="s">
        <v>436</v>
      </c>
    </row>
    <row r="7" spans="2:14" s="127" customFormat="1" ht="27.95" customHeight="1" x14ac:dyDescent="0.3">
      <c r="B7" s="312">
        <f ca="1">TODAY()</f>
        <v>46202</v>
      </c>
      <c r="C7" s="313"/>
      <c r="D7" s="313"/>
      <c r="E7" s="314"/>
      <c r="F7" s="140" t="s">
        <v>432</v>
      </c>
    </row>
    <row r="8" spans="2:14" s="127" customFormat="1" ht="27.95" customHeight="1" x14ac:dyDescent="0.3">
      <c r="B8" s="106">
        <v>1</v>
      </c>
      <c r="C8" s="106" t="s">
        <v>261</v>
      </c>
      <c r="D8" s="141" t="s">
        <v>78</v>
      </c>
      <c r="E8" s="142" t="s">
        <v>426</v>
      </c>
      <c r="F8" s="143" t="s">
        <v>229</v>
      </c>
    </row>
    <row r="9" spans="2:14" s="127" customFormat="1" ht="27.95" customHeight="1" x14ac:dyDescent="0.3">
      <c r="B9" s="106">
        <v>2</v>
      </c>
      <c r="C9" s="141" t="s">
        <v>417</v>
      </c>
      <c r="D9" s="141" t="s">
        <v>419</v>
      </c>
      <c r="E9" s="144" t="s">
        <v>427</v>
      </c>
      <c r="F9" s="145" t="s">
        <v>420</v>
      </c>
    </row>
    <row r="10" spans="2:14" s="127" customFormat="1" ht="27.95" customHeight="1" x14ac:dyDescent="0.3">
      <c r="B10" s="106">
        <v>3</v>
      </c>
      <c r="C10" s="106" t="s">
        <v>418</v>
      </c>
      <c r="D10" s="141"/>
      <c r="E10" s="142"/>
      <c r="F10" s="143"/>
      <c r="K10" s="129"/>
      <c r="L10" s="129"/>
      <c r="M10" s="132"/>
      <c r="N10" s="133"/>
    </row>
    <row r="11" spans="2:14" s="127" customFormat="1" ht="27.95" customHeight="1" x14ac:dyDescent="0.3">
      <c r="B11" s="106">
        <v>4</v>
      </c>
      <c r="C11" s="141" t="s">
        <v>396</v>
      </c>
      <c r="D11" s="141" t="s">
        <v>397</v>
      </c>
      <c r="E11" s="144" t="s">
        <v>428</v>
      </c>
      <c r="F11" s="145" t="s">
        <v>399</v>
      </c>
      <c r="K11" s="128"/>
      <c r="L11" s="129"/>
      <c r="M11" s="130"/>
      <c r="N11" s="131"/>
    </row>
    <row r="12" spans="2:14" s="127" customFormat="1" ht="27.95" customHeight="1" x14ac:dyDescent="0.3">
      <c r="B12" s="106">
        <v>5</v>
      </c>
      <c r="C12" s="106" t="s">
        <v>361</v>
      </c>
      <c r="D12" s="141" t="s">
        <v>438</v>
      </c>
      <c r="E12" s="144" t="s">
        <v>362</v>
      </c>
      <c r="F12" s="143" t="s">
        <v>439</v>
      </c>
    </row>
    <row r="13" spans="2:14" s="127" customFormat="1" ht="27.95" customHeight="1" x14ac:dyDescent="0.3">
      <c r="B13" s="106">
        <v>6</v>
      </c>
      <c r="C13" s="141" t="s">
        <v>364</v>
      </c>
      <c r="D13" s="141"/>
      <c r="E13" s="144" t="s">
        <v>362</v>
      </c>
      <c r="F13" s="145" t="s">
        <v>365</v>
      </c>
    </row>
    <row r="14" spans="2:14" s="127" customFormat="1" ht="27.95" customHeight="1" x14ac:dyDescent="0.3">
      <c r="B14" s="106">
        <v>7</v>
      </c>
      <c r="C14" s="141" t="s">
        <v>366</v>
      </c>
      <c r="D14" s="141" t="s">
        <v>367</v>
      </c>
      <c r="E14" s="144" t="s">
        <v>191</v>
      </c>
      <c r="F14" s="145" t="s">
        <v>368</v>
      </c>
      <c r="K14" s="129" t="s">
        <v>396</v>
      </c>
      <c r="L14" s="134"/>
      <c r="M14" s="132"/>
      <c r="N14" s="133" t="s">
        <v>421</v>
      </c>
    </row>
    <row r="15" spans="2:14" s="127" customFormat="1" ht="27.95" customHeight="1" x14ac:dyDescent="0.3">
      <c r="B15" s="106">
        <v>8</v>
      </c>
      <c r="C15" s="141" t="s">
        <v>369</v>
      </c>
      <c r="D15" s="141" t="s">
        <v>370</v>
      </c>
      <c r="E15" s="144" t="s">
        <v>359</v>
      </c>
      <c r="F15" s="145" t="s">
        <v>371</v>
      </c>
    </row>
    <row r="16" spans="2:14" s="127" customFormat="1" ht="27.95" customHeight="1" x14ac:dyDescent="0.3">
      <c r="B16" s="312">
        <f ca="1">TODAY()</f>
        <v>46202</v>
      </c>
      <c r="C16" s="313"/>
      <c r="D16" s="313"/>
      <c r="E16" s="314"/>
      <c r="F16" s="140" t="s">
        <v>173</v>
      </c>
    </row>
    <row r="17" spans="2:6" s="127" customFormat="1" ht="27.95" customHeight="1" x14ac:dyDescent="0.3">
      <c r="B17" s="106">
        <v>1</v>
      </c>
      <c r="C17" s="141" t="s">
        <v>369</v>
      </c>
      <c r="D17" s="141" t="s">
        <v>440</v>
      </c>
      <c r="E17" s="144" t="s">
        <v>372</v>
      </c>
      <c r="F17" s="145" t="s">
        <v>424</v>
      </c>
    </row>
    <row r="18" spans="2:6" s="127" customFormat="1" ht="27.95" customHeight="1" x14ac:dyDescent="0.3">
      <c r="B18" s="106">
        <v>2</v>
      </c>
      <c r="C18" s="141" t="s">
        <v>361</v>
      </c>
      <c r="D18" s="141" t="s">
        <v>440</v>
      </c>
      <c r="E18" s="144" t="s">
        <v>372</v>
      </c>
      <c r="F18" s="145" t="s">
        <v>424</v>
      </c>
    </row>
    <row r="19" spans="2:6" s="127" customFormat="1" ht="27.95" customHeight="1" x14ac:dyDescent="0.3">
      <c r="B19" s="106">
        <v>3</v>
      </c>
      <c r="C19" s="141" t="s">
        <v>366</v>
      </c>
      <c r="D19" s="141" t="s">
        <v>423</v>
      </c>
      <c r="E19" s="144" t="s">
        <v>372</v>
      </c>
      <c r="F19" s="145" t="s">
        <v>425</v>
      </c>
    </row>
    <row r="20" spans="2:6" s="127" customFormat="1" ht="27.95" customHeight="1" x14ac:dyDescent="0.3">
      <c r="B20" s="106">
        <v>4</v>
      </c>
      <c r="C20" s="141" t="s">
        <v>364</v>
      </c>
      <c r="D20" s="141" t="s">
        <v>375</v>
      </c>
      <c r="E20" s="144" t="s">
        <v>372</v>
      </c>
      <c r="F20" s="145" t="s">
        <v>424</v>
      </c>
    </row>
    <row r="21" spans="2:6" s="127" customFormat="1" ht="27.95" customHeight="1" x14ac:dyDescent="0.3">
      <c r="B21" s="106">
        <v>5</v>
      </c>
      <c r="C21" s="141" t="s">
        <v>396</v>
      </c>
      <c r="D21" s="119" t="s">
        <v>441</v>
      </c>
      <c r="E21" s="144" t="s">
        <v>429</v>
      </c>
      <c r="F21" s="145" t="s">
        <v>421</v>
      </c>
    </row>
    <row r="22" spans="2:6" s="127" customFormat="1" ht="27.95" customHeight="1" x14ac:dyDescent="0.3">
      <c r="B22" s="106">
        <v>6</v>
      </c>
      <c r="C22" s="141" t="s">
        <v>417</v>
      </c>
      <c r="D22" s="141" t="s">
        <v>442</v>
      </c>
      <c r="E22" s="144" t="s">
        <v>430</v>
      </c>
      <c r="F22" s="145" t="s">
        <v>422</v>
      </c>
    </row>
    <row r="23" spans="2:6" s="127" customFormat="1" ht="27.95" customHeight="1" x14ac:dyDescent="0.3">
      <c r="B23" s="106">
        <v>7</v>
      </c>
      <c r="C23" s="106" t="s">
        <v>418</v>
      </c>
      <c r="D23" s="141"/>
      <c r="E23" s="144"/>
      <c r="F23" s="145"/>
    </row>
    <row r="24" spans="2:6" s="127" customFormat="1" ht="27.95" customHeight="1" x14ac:dyDescent="0.3">
      <c r="B24" s="106">
        <v>8</v>
      </c>
      <c r="C24" s="106" t="s">
        <v>261</v>
      </c>
      <c r="D24" s="141" t="s">
        <v>376</v>
      </c>
      <c r="E24" s="142" t="s">
        <v>190</v>
      </c>
      <c r="F24" s="143" t="s">
        <v>336</v>
      </c>
    </row>
    <row r="25" spans="2:6" s="127" customFormat="1" ht="27.95" customHeight="1" x14ac:dyDescent="0.3">
      <c r="B25" s="312">
        <f ca="1">TODAY()</f>
        <v>46202</v>
      </c>
      <c r="C25" s="313"/>
      <c r="D25" s="313"/>
      <c r="E25" s="314"/>
      <c r="F25" s="140" t="s">
        <v>164</v>
      </c>
    </row>
    <row r="26" spans="2:6" s="127" customFormat="1" ht="27.95" customHeight="1" x14ac:dyDescent="0.3">
      <c r="B26" s="140">
        <v>1</v>
      </c>
      <c r="C26" s="141"/>
      <c r="D26" s="141"/>
      <c r="E26" s="144"/>
      <c r="F26" s="145"/>
    </row>
    <row r="27" spans="2:6" s="127" customFormat="1" ht="27.95" customHeight="1" x14ac:dyDescent="0.3">
      <c r="B27" s="140">
        <v>1</v>
      </c>
      <c r="C27" s="141"/>
      <c r="D27" s="141"/>
      <c r="E27" s="144"/>
      <c r="F27" s="145"/>
    </row>
    <row r="28" spans="2:6" s="127" customFormat="1" ht="27.95" customHeight="1" x14ac:dyDescent="0.3">
      <c r="B28" s="140">
        <v>1</v>
      </c>
      <c r="C28" s="141"/>
      <c r="D28" s="141"/>
      <c r="E28" s="144"/>
      <c r="F28" s="145"/>
    </row>
    <row r="29" spans="2:6" s="127" customFormat="1" ht="27.95" customHeight="1" x14ac:dyDescent="0.3">
      <c r="B29" s="312">
        <f ca="1">TODAY()</f>
        <v>46202</v>
      </c>
      <c r="C29" s="313"/>
      <c r="D29" s="313"/>
      <c r="E29" s="314"/>
      <c r="F29" s="140" t="s">
        <v>170</v>
      </c>
    </row>
    <row r="30" spans="2:6" s="127" customFormat="1" ht="27.95" customHeight="1" x14ac:dyDescent="0.3">
      <c r="B30" s="146"/>
      <c r="C30" s="141"/>
      <c r="D30" s="141"/>
      <c r="E30" s="141"/>
      <c r="F30" s="141"/>
    </row>
    <row r="31" spans="2:6" s="127" customFormat="1" ht="27.95" customHeight="1" x14ac:dyDescent="0.3">
      <c r="B31" s="146"/>
      <c r="C31" s="141"/>
      <c r="D31" s="141"/>
      <c r="E31" s="141"/>
      <c r="F31" s="141"/>
    </row>
    <row r="32" spans="2:6" s="127" customFormat="1" ht="27.95" customHeight="1" x14ac:dyDescent="0.3">
      <c r="B32" s="106"/>
      <c r="C32" s="141"/>
      <c r="D32" s="141"/>
      <c r="E32" s="144"/>
      <c r="F32" s="145"/>
    </row>
    <row r="33" spans="2:13" s="127" customFormat="1" ht="27.95" customHeight="1" x14ac:dyDescent="0.3">
      <c r="B33" s="312">
        <f ca="1">TODAY()</f>
        <v>46202</v>
      </c>
      <c r="C33" s="313"/>
      <c r="D33" s="313"/>
      <c r="E33" s="314"/>
      <c r="F33" s="140" t="s">
        <v>172</v>
      </c>
    </row>
    <row r="34" spans="2:13" s="127" customFormat="1" ht="27.95" customHeight="1" x14ac:dyDescent="0.3">
      <c r="B34" s="106">
        <v>1</v>
      </c>
      <c r="C34" s="141" t="s">
        <v>377</v>
      </c>
      <c r="D34" s="141" t="s">
        <v>378</v>
      </c>
      <c r="E34" s="144" t="s">
        <v>205</v>
      </c>
      <c r="F34" s="147" t="s">
        <v>379</v>
      </c>
    </row>
    <row r="35" spans="2:13" s="127" customFormat="1" ht="27.95" customHeight="1" x14ac:dyDescent="0.3">
      <c r="B35" s="106">
        <v>2</v>
      </c>
      <c r="C35" s="141" t="s">
        <v>384</v>
      </c>
      <c r="D35" s="141" t="s">
        <v>95</v>
      </c>
      <c r="E35" s="144" t="s">
        <v>385</v>
      </c>
      <c r="F35" s="114" t="s">
        <v>233</v>
      </c>
    </row>
    <row r="36" spans="2:13" s="127" customFormat="1" ht="27.95" customHeight="1" x14ac:dyDescent="0.3">
      <c r="B36" s="106">
        <v>3</v>
      </c>
      <c r="C36" s="141" t="s">
        <v>389</v>
      </c>
      <c r="D36" s="141" t="s">
        <v>390</v>
      </c>
      <c r="E36" s="144" t="s">
        <v>357</v>
      </c>
      <c r="F36" s="114" t="s">
        <v>391</v>
      </c>
    </row>
    <row r="37" spans="2:13" s="127" customFormat="1" ht="27.95" customHeight="1" x14ac:dyDescent="0.3">
      <c r="B37" s="106">
        <v>4</v>
      </c>
      <c r="C37" s="141" t="s">
        <v>392</v>
      </c>
      <c r="D37" s="141" t="s">
        <v>393</v>
      </c>
      <c r="E37" s="144" t="s">
        <v>359</v>
      </c>
      <c r="F37" s="145" t="s">
        <v>394</v>
      </c>
    </row>
    <row r="38" spans="2:13" s="127" customFormat="1" ht="27.95" customHeight="1" x14ac:dyDescent="0.3">
      <c r="B38" s="106">
        <v>5</v>
      </c>
      <c r="C38" s="141" t="s">
        <v>395</v>
      </c>
      <c r="D38" s="141" t="s">
        <v>393</v>
      </c>
      <c r="E38" s="144" t="s">
        <v>359</v>
      </c>
      <c r="F38" s="145" t="s">
        <v>394</v>
      </c>
    </row>
    <row r="39" spans="2:13" s="127" customFormat="1" ht="27.95" customHeight="1" x14ac:dyDescent="0.3">
      <c r="B39" s="312">
        <f ca="1">TODAY()</f>
        <v>46202</v>
      </c>
      <c r="C39" s="313"/>
      <c r="D39" s="313"/>
      <c r="E39" s="314"/>
      <c r="F39" s="140" t="s">
        <v>66</v>
      </c>
      <c r="J39" s="129" t="s">
        <v>384</v>
      </c>
      <c r="K39" s="129" t="s">
        <v>405</v>
      </c>
      <c r="L39" s="130" t="s">
        <v>406</v>
      </c>
      <c r="M39" s="131" t="s">
        <v>407</v>
      </c>
    </row>
    <row r="40" spans="2:13" s="127" customFormat="1" ht="27.95" customHeight="1" x14ac:dyDescent="0.3">
      <c r="B40" s="106">
        <v>1</v>
      </c>
      <c r="C40" s="141" t="s">
        <v>392</v>
      </c>
      <c r="D40" s="141" t="s">
        <v>400</v>
      </c>
      <c r="E40" s="144" t="s">
        <v>372</v>
      </c>
      <c r="F40" s="145" t="s">
        <v>401</v>
      </c>
      <c r="J40" s="136" t="s">
        <v>380</v>
      </c>
      <c r="K40" s="139" t="s">
        <v>408</v>
      </c>
      <c r="L40" s="137" t="s">
        <v>409</v>
      </c>
      <c r="M40" s="138" t="s">
        <v>410</v>
      </c>
    </row>
    <row r="41" spans="2:13" s="127" customFormat="1" ht="27.95" customHeight="1" x14ac:dyDescent="0.3">
      <c r="B41" s="106">
        <v>2</v>
      </c>
      <c r="C41" s="141" t="s">
        <v>395</v>
      </c>
      <c r="D41" s="23" t="s">
        <v>120</v>
      </c>
      <c r="E41" s="149" t="s">
        <v>209</v>
      </c>
      <c r="F41" s="21" t="s">
        <v>220</v>
      </c>
      <c r="J41" s="129" t="s">
        <v>411</v>
      </c>
      <c r="K41" s="129" t="s">
        <v>412</v>
      </c>
      <c r="L41" s="132" t="s">
        <v>409</v>
      </c>
      <c r="M41" s="135" t="s">
        <v>413</v>
      </c>
    </row>
    <row r="42" spans="2:13" s="127" customFormat="1" ht="27.95" customHeight="1" x14ac:dyDescent="0.3">
      <c r="B42" s="106">
        <v>3</v>
      </c>
      <c r="C42" s="141" t="s">
        <v>377</v>
      </c>
      <c r="D42" s="141" t="s">
        <v>111</v>
      </c>
      <c r="E42" s="144" t="s">
        <v>403</v>
      </c>
      <c r="F42" s="143" t="s">
        <v>443</v>
      </c>
      <c r="J42" s="129" t="s">
        <v>386</v>
      </c>
      <c r="K42" s="129" t="s">
        <v>414</v>
      </c>
      <c r="L42" s="132" t="s">
        <v>415</v>
      </c>
      <c r="M42" s="133" t="s">
        <v>416</v>
      </c>
    </row>
    <row r="43" spans="2:13" s="127" customFormat="1" ht="27.95" customHeight="1" x14ac:dyDescent="0.3">
      <c r="B43" s="106">
        <v>4</v>
      </c>
      <c r="C43" s="141" t="s">
        <v>384</v>
      </c>
      <c r="D43" s="141" t="s">
        <v>405</v>
      </c>
      <c r="E43" s="142" t="s">
        <v>406</v>
      </c>
      <c r="F43" s="143" t="s">
        <v>407</v>
      </c>
    </row>
    <row r="44" spans="2:13" s="127" customFormat="1" ht="27.95" customHeight="1" x14ac:dyDescent="0.3">
      <c r="B44" s="106">
        <v>5</v>
      </c>
      <c r="C44" s="141" t="s">
        <v>411</v>
      </c>
      <c r="D44" s="141" t="s">
        <v>412</v>
      </c>
      <c r="E44" s="144" t="s">
        <v>409</v>
      </c>
      <c r="F44" s="147" t="s">
        <v>413</v>
      </c>
    </row>
    <row r="45" spans="2:13" ht="30.95" customHeight="1" x14ac:dyDescent="0.3"/>
    <row r="52" spans="6:6" x14ac:dyDescent="0.3">
      <c r="F52" s="119" t="s">
        <v>108</v>
      </c>
    </row>
  </sheetData>
  <mergeCells count="8">
    <mergeCell ref="B33:E33"/>
    <mergeCell ref="B39:E39"/>
    <mergeCell ref="B1:E1"/>
    <mergeCell ref="B4:E4"/>
    <mergeCell ref="B7:E7"/>
    <mergeCell ref="B16:E16"/>
    <mergeCell ref="B25:E25"/>
    <mergeCell ref="B29:E29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scale="82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F07-4AF6-4C3B-B34F-40178CB95110}">
  <sheetPr>
    <pageSetUpPr fitToPage="1"/>
  </sheetPr>
  <dimension ref="A1:F51"/>
  <sheetViews>
    <sheetView view="pageBreakPreview" topLeftCell="A19" zoomScaleNormal="100" zoomScaleSheetLayoutView="100" workbookViewId="0">
      <selection activeCell="F30" sqref="C30:F30"/>
    </sheetView>
  </sheetViews>
  <sheetFormatPr defaultColWidth="9" defaultRowHeight="20.25" x14ac:dyDescent="0.3"/>
  <cols>
    <col min="1" max="1" width="2.5" style="103" customWidth="1"/>
    <col min="2" max="2" width="3" style="119" customWidth="1"/>
    <col min="3" max="3" width="9.5" style="119" customWidth="1"/>
    <col min="4" max="4" width="19.125" style="119" customWidth="1"/>
    <col min="5" max="5" width="6.25" style="148" customWidth="1"/>
    <col min="6" max="6" width="55.125" style="103" customWidth="1"/>
    <col min="7" max="7" width="7.875" style="105" customWidth="1"/>
    <col min="8" max="8" width="7" style="105" customWidth="1"/>
    <col min="9" max="9" width="7.75" style="105" customWidth="1"/>
    <col min="10" max="11" width="9" style="105"/>
    <col min="12" max="12" width="9.75" style="105" customWidth="1"/>
    <col min="13" max="16384" width="9" style="105"/>
  </cols>
  <sheetData>
    <row r="1" spans="2:6" s="127" customFormat="1" ht="27.95" customHeight="1" x14ac:dyDescent="0.3">
      <c r="B1" s="312">
        <f ca="1">TODAY()</f>
        <v>46202</v>
      </c>
      <c r="C1" s="313"/>
      <c r="D1" s="313"/>
      <c r="E1" s="314"/>
      <c r="F1" s="140" t="s">
        <v>431</v>
      </c>
    </row>
    <row r="2" spans="2:6" s="127" customFormat="1" ht="27.95" customHeight="1" x14ac:dyDescent="0.3">
      <c r="B2" s="106">
        <v>1</v>
      </c>
      <c r="C2" s="106" t="s">
        <v>433</v>
      </c>
      <c r="D2" s="141" t="s">
        <v>437</v>
      </c>
      <c r="E2" s="142" t="s">
        <v>435</v>
      </c>
      <c r="F2" s="143" t="s">
        <v>436</v>
      </c>
    </row>
    <row r="3" spans="2:6" s="127" customFormat="1" ht="27.95" customHeight="1" x14ac:dyDescent="0.3">
      <c r="B3" s="106">
        <v>2</v>
      </c>
      <c r="C3" s="141" t="s">
        <v>434</v>
      </c>
      <c r="D3" s="141" t="s">
        <v>437</v>
      </c>
      <c r="E3" s="142" t="s">
        <v>435</v>
      </c>
      <c r="F3" s="143" t="s">
        <v>436</v>
      </c>
    </row>
    <row r="4" spans="2:6" s="127" customFormat="1" ht="27.95" customHeight="1" x14ac:dyDescent="0.3">
      <c r="B4" s="312">
        <f ca="1">TODAY()</f>
        <v>46202</v>
      </c>
      <c r="C4" s="313"/>
      <c r="D4" s="313"/>
      <c r="E4" s="314"/>
      <c r="F4" s="140" t="s">
        <v>444</v>
      </c>
    </row>
    <row r="5" spans="2:6" s="127" customFormat="1" ht="27.95" customHeight="1" x14ac:dyDescent="0.3">
      <c r="B5" s="106">
        <v>1</v>
      </c>
      <c r="C5" s="106" t="s">
        <v>433</v>
      </c>
      <c r="D5" s="141" t="s">
        <v>437</v>
      </c>
      <c r="E5" s="142" t="s">
        <v>409</v>
      </c>
      <c r="F5" s="143" t="s">
        <v>436</v>
      </c>
    </row>
    <row r="6" spans="2:6" s="127" customFormat="1" ht="27.95" customHeight="1" x14ac:dyDescent="0.3">
      <c r="B6" s="106">
        <v>2</v>
      </c>
      <c r="C6" s="141" t="s">
        <v>434</v>
      </c>
      <c r="D6" s="141" t="s">
        <v>437</v>
      </c>
      <c r="E6" s="142" t="s">
        <v>409</v>
      </c>
      <c r="F6" s="143" t="s">
        <v>436</v>
      </c>
    </row>
    <row r="7" spans="2:6" s="127" customFormat="1" ht="27.95" customHeight="1" x14ac:dyDescent="0.3">
      <c r="B7" s="312">
        <f ca="1">TODAY()</f>
        <v>46202</v>
      </c>
      <c r="C7" s="313"/>
      <c r="D7" s="313"/>
      <c r="E7" s="314"/>
      <c r="F7" s="140" t="s">
        <v>432</v>
      </c>
    </row>
    <row r="8" spans="2:6" s="127" customFormat="1" ht="27.95" customHeight="1" x14ac:dyDescent="0.3">
      <c r="B8" s="150">
        <v>1</v>
      </c>
      <c r="C8" s="150" t="s">
        <v>261</v>
      </c>
      <c r="D8" s="151" t="s">
        <v>78</v>
      </c>
      <c r="E8" s="152" t="s">
        <v>426</v>
      </c>
      <c r="F8" s="153" t="s">
        <v>229</v>
      </c>
    </row>
    <row r="9" spans="2:6" s="127" customFormat="1" ht="27.95" customHeight="1" x14ac:dyDescent="0.3">
      <c r="B9" s="150">
        <v>2</v>
      </c>
      <c r="C9" s="151" t="s">
        <v>417</v>
      </c>
      <c r="D9" s="151" t="s">
        <v>419</v>
      </c>
      <c r="E9" s="154" t="s">
        <v>427</v>
      </c>
      <c r="F9" s="155" t="s">
        <v>420</v>
      </c>
    </row>
    <row r="10" spans="2:6" s="127" customFormat="1" ht="27.95" customHeight="1" x14ac:dyDescent="0.3">
      <c r="B10" s="150">
        <v>3</v>
      </c>
      <c r="C10" s="150" t="s">
        <v>418</v>
      </c>
      <c r="D10" s="151"/>
      <c r="E10" s="152"/>
      <c r="F10" s="153"/>
    </row>
    <row r="11" spans="2:6" s="127" customFormat="1" ht="27.95" customHeight="1" x14ac:dyDescent="0.3">
      <c r="B11" s="106">
        <v>6</v>
      </c>
      <c r="C11" s="141" t="s">
        <v>366</v>
      </c>
      <c r="D11" s="141" t="s">
        <v>367</v>
      </c>
      <c r="E11" s="144" t="s">
        <v>191</v>
      </c>
      <c r="F11" s="145" t="s">
        <v>368</v>
      </c>
    </row>
    <row r="12" spans="2:6" s="127" customFormat="1" ht="27.95" customHeight="1" x14ac:dyDescent="0.3">
      <c r="B12" s="312">
        <f ca="1">TODAY()</f>
        <v>46202</v>
      </c>
      <c r="C12" s="313"/>
      <c r="D12" s="313"/>
      <c r="E12" s="314"/>
      <c r="F12" s="140" t="s">
        <v>173</v>
      </c>
    </row>
    <row r="13" spans="2:6" s="127" customFormat="1" ht="27.95" customHeight="1" x14ac:dyDescent="0.3">
      <c r="B13" s="106">
        <v>1</v>
      </c>
      <c r="C13" s="141" t="s">
        <v>366</v>
      </c>
      <c r="D13" s="141" t="s">
        <v>423</v>
      </c>
      <c r="E13" s="144" t="s">
        <v>372</v>
      </c>
      <c r="F13" s="145" t="s">
        <v>425</v>
      </c>
    </row>
    <row r="14" spans="2:6" s="127" customFormat="1" ht="27.95" customHeight="1" x14ac:dyDescent="0.3">
      <c r="B14" s="106">
        <v>2</v>
      </c>
      <c r="C14" s="141" t="s">
        <v>417</v>
      </c>
      <c r="D14" s="141" t="s">
        <v>442</v>
      </c>
      <c r="E14" s="144" t="s">
        <v>403</v>
      </c>
      <c r="F14" s="145" t="s">
        <v>422</v>
      </c>
    </row>
    <row r="15" spans="2:6" s="127" customFormat="1" ht="27.95" customHeight="1" x14ac:dyDescent="0.3">
      <c r="B15" s="106">
        <v>3</v>
      </c>
      <c r="C15" s="106" t="s">
        <v>418</v>
      </c>
      <c r="D15" s="141"/>
      <c r="E15" s="144"/>
      <c r="F15" s="145"/>
    </row>
    <row r="16" spans="2:6" s="127" customFormat="1" ht="27.95" customHeight="1" x14ac:dyDescent="0.3">
      <c r="B16" s="106">
        <v>4</v>
      </c>
      <c r="C16" s="106" t="s">
        <v>261</v>
      </c>
      <c r="D16" s="141" t="s">
        <v>376</v>
      </c>
      <c r="E16" s="142" t="s">
        <v>190</v>
      </c>
      <c r="F16" s="143" t="s">
        <v>336</v>
      </c>
    </row>
    <row r="17" spans="2:6" s="127" customFormat="1" ht="27.95" customHeight="1" x14ac:dyDescent="0.3">
      <c r="B17" s="312">
        <f ca="1">TODAY()</f>
        <v>46202</v>
      </c>
      <c r="C17" s="313"/>
      <c r="D17" s="313"/>
      <c r="E17" s="314"/>
      <c r="F17" s="140" t="s">
        <v>164</v>
      </c>
    </row>
    <row r="18" spans="2:6" s="127" customFormat="1" ht="27.95" customHeight="1" x14ac:dyDescent="0.3">
      <c r="B18" s="140">
        <v>1</v>
      </c>
      <c r="C18" s="141" t="s">
        <v>454</v>
      </c>
      <c r="D18" s="141"/>
      <c r="E18" s="144" t="s">
        <v>455</v>
      </c>
      <c r="F18" s="145" t="s">
        <v>458</v>
      </c>
    </row>
    <row r="19" spans="2:6" s="127" customFormat="1" ht="27.95" customHeight="1" x14ac:dyDescent="0.3">
      <c r="B19" s="140"/>
      <c r="C19" s="141" t="s">
        <v>456</v>
      </c>
      <c r="D19" s="141" t="s">
        <v>459</v>
      </c>
      <c r="E19" s="144" t="s">
        <v>457</v>
      </c>
      <c r="F19" s="145" t="s">
        <v>460</v>
      </c>
    </row>
    <row r="20" spans="2:6" s="127" customFormat="1" ht="27.95" customHeight="1" x14ac:dyDescent="0.3">
      <c r="B20" s="140"/>
      <c r="C20" s="141" t="s">
        <v>445</v>
      </c>
      <c r="D20" s="141" t="s">
        <v>448</v>
      </c>
      <c r="E20" s="144" t="s">
        <v>359</v>
      </c>
      <c r="F20" s="145" t="s">
        <v>447</v>
      </c>
    </row>
    <row r="21" spans="2:6" s="127" customFormat="1" ht="27.95" customHeight="1" x14ac:dyDescent="0.3">
      <c r="B21" s="140">
        <v>2</v>
      </c>
      <c r="C21" s="141" t="s">
        <v>446</v>
      </c>
      <c r="D21" s="141" t="s">
        <v>448</v>
      </c>
      <c r="E21" s="144" t="s">
        <v>359</v>
      </c>
      <c r="F21" s="145" t="s">
        <v>447</v>
      </c>
    </row>
    <row r="22" spans="2:6" s="127" customFormat="1" ht="27.95" customHeight="1" x14ac:dyDescent="0.3">
      <c r="B22" s="312">
        <f ca="1">TODAY()</f>
        <v>46202</v>
      </c>
      <c r="C22" s="313"/>
      <c r="D22" s="313"/>
      <c r="E22" s="314"/>
      <c r="F22" s="140" t="s">
        <v>170</v>
      </c>
    </row>
    <row r="23" spans="2:6" s="127" customFormat="1" ht="27.95" customHeight="1" x14ac:dyDescent="0.3">
      <c r="B23" s="140">
        <v>1</v>
      </c>
      <c r="C23" s="141" t="s">
        <v>445</v>
      </c>
      <c r="D23" s="141" t="s">
        <v>449</v>
      </c>
      <c r="E23" s="144" t="s">
        <v>372</v>
      </c>
      <c r="F23" s="145" t="s">
        <v>464</v>
      </c>
    </row>
    <row r="24" spans="2:6" s="127" customFormat="1" ht="27.95" customHeight="1" x14ac:dyDescent="0.3">
      <c r="B24" s="140"/>
      <c r="C24" s="141" t="s">
        <v>446</v>
      </c>
      <c r="D24" s="141" t="s">
        <v>449</v>
      </c>
      <c r="E24" s="144" t="s">
        <v>372</v>
      </c>
      <c r="F24" s="145" t="s">
        <v>464</v>
      </c>
    </row>
    <row r="25" spans="2:6" s="127" customFormat="1" ht="27.95" customHeight="1" x14ac:dyDescent="0.3">
      <c r="B25" s="140"/>
      <c r="C25" s="141" t="s">
        <v>454</v>
      </c>
      <c r="D25" s="141" t="s">
        <v>462</v>
      </c>
      <c r="E25" s="144" t="s">
        <v>461</v>
      </c>
      <c r="F25" s="145" t="s">
        <v>463</v>
      </c>
    </row>
    <row r="26" spans="2:6" s="127" customFormat="1" ht="27.95" customHeight="1" x14ac:dyDescent="0.3">
      <c r="B26" s="140">
        <v>2</v>
      </c>
      <c r="C26" s="141" t="s">
        <v>456</v>
      </c>
      <c r="D26" s="141" t="s">
        <v>462</v>
      </c>
      <c r="E26" s="144" t="s">
        <v>461</v>
      </c>
      <c r="F26" s="145" t="s">
        <v>463</v>
      </c>
    </row>
    <row r="27" spans="2:6" s="127" customFormat="1" ht="27.95" customHeight="1" x14ac:dyDescent="0.3">
      <c r="B27" s="312">
        <f ca="1">TODAY()</f>
        <v>46202</v>
      </c>
      <c r="C27" s="313"/>
      <c r="D27" s="313"/>
      <c r="E27" s="314"/>
      <c r="F27" s="140" t="s">
        <v>172</v>
      </c>
    </row>
    <row r="28" spans="2:6" s="127" customFormat="1" ht="27.95" customHeight="1" x14ac:dyDescent="0.3">
      <c r="B28" s="106">
        <v>1</v>
      </c>
      <c r="C28" s="141" t="s">
        <v>395</v>
      </c>
      <c r="D28" s="141" t="s">
        <v>393</v>
      </c>
      <c r="E28" s="144" t="s">
        <v>450</v>
      </c>
      <c r="F28" s="145" t="s">
        <v>394</v>
      </c>
    </row>
    <row r="29" spans="2:6" s="127" customFormat="1" ht="27.95" customHeight="1" x14ac:dyDescent="0.3">
      <c r="B29" s="106">
        <v>2</v>
      </c>
      <c r="C29" s="141" t="s">
        <v>392</v>
      </c>
      <c r="D29" s="141" t="s">
        <v>393</v>
      </c>
      <c r="E29" s="144" t="s">
        <v>450</v>
      </c>
      <c r="F29" s="145" t="s">
        <v>394</v>
      </c>
    </row>
    <row r="30" spans="2:6" s="127" customFormat="1" ht="27.95" customHeight="1" x14ac:dyDescent="0.3">
      <c r="B30" s="106">
        <v>3</v>
      </c>
      <c r="C30" s="141" t="s">
        <v>389</v>
      </c>
      <c r="D30" s="141" t="s">
        <v>390</v>
      </c>
      <c r="E30" s="144" t="s">
        <v>382</v>
      </c>
      <c r="F30" s="114" t="s">
        <v>391</v>
      </c>
    </row>
    <row r="31" spans="2:6" s="127" customFormat="1" ht="27.95" customHeight="1" x14ac:dyDescent="0.3">
      <c r="B31" s="106">
        <v>4</v>
      </c>
      <c r="C31" s="141" t="s">
        <v>377</v>
      </c>
      <c r="D31" s="141" t="s">
        <v>378</v>
      </c>
      <c r="E31" s="144" t="s">
        <v>359</v>
      </c>
      <c r="F31" s="147" t="s">
        <v>379</v>
      </c>
    </row>
    <row r="32" spans="2:6" s="127" customFormat="1" ht="27.95" customHeight="1" x14ac:dyDescent="0.3">
      <c r="B32" s="106">
        <v>5</v>
      </c>
      <c r="C32" s="141" t="s">
        <v>451</v>
      </c>
      <c r="D32" s="141" t="s">
        <v>378</v>
      </c>
      <c r="E32" s="144" t="s">
        <v>359</v>
      </c>
      <c r="F32" s="147" t="s">
        <v>379</v>
      </c>
    </row>
    <row r="33" spans="2:6" s="127" customFormat="1" ht="27.95" customHeight="1" x14ac:dyDescent="0.3">
      <c r="B33" s="106"/>
      <c r="C33" s="141" t="s">
        <v>465</v>
      </c>
      <c r="D33" s="141"/>
      <c r="E33" s="144"/>
      <c r="F33" s="147" t="s">
        <v>469</v>
      </c>
    </row>
    <row r="34" spans="2:6" s="127" customFormat="1" ht="27.95" customHeight="1" x14ac:dyDescent="0.3">
      <c r="B34" s="106">
        <v>6</v>
      </c>
      <c r="C34" s="141" t="s">
        <v>466</v>
      </c>
      <c r="D34" s="141"/>
      <c r="E34" s="144"/>
      <c r="F34" s="147" t="s">
        <v>469</v>
      </c>
    </row>
    <row r="35" spans="2:6" s="127" customFormat="1" ht="27.95" customHeight="1" x14ac:dyDescent="0.3">
      <c r="B35" s="312">
        <f ca="1">TODAY()</f>
        <v>46202</v>
      </c>
      <c r="C35" s="313"/>
      <c r="D35" s="313"/>
      <c r="E35" s="314"/>
      <c r="F35" s="140" t="s">
        <v>66</v>
      </c>
    </row>
    <row r="36" spans="2:6" s="127" customFormat="1" ht="27.95" customHeight="1" x14ac:dyDescent="0.3">
      <c r="B36" s="106">
        <v>1</v>
      </c>
      <c r="C36" s="141" t="s">
        <v>467</v>
      </c>
      <c r="D36" s="141" t="s">
        <v>468</v>
      </c>
      <c r="E36" s="144" t="s">
        <v>372</v>
      </c>
      <c r="F36" s="145" t="s">
        <v>470</v>
      </c>
    </row>
    <row r="37" spans="2:6" s="127" customFormat="1" ht="27.95" customHeight="1" x14ac:dyDescent="0.3">
      <c r="B37" s="106"/>
      <c r="C37" s="141" t="s">
        <v>466</v>
      </c>
      <c r="D37" s="141"/>
      <c r="E37" s="144"/>
      <c r="F37" s="145" t="s">
        <v>470</v>
      </c>
    </row>
    <row r="38" spans="2:6" s="127" customFormat="1" ht="27.95" customHeight="1" x14ac:dyDescent="0.3">
      <c r="B38" s="106"/>
      <c r="C38" s="141" t="s">
        <v>392</v>
      </c>
      <c r="D38" s="141" t="s">
        <v>400</v>
      </c>
      <c r="E38" s="144" t="s">
        <v>372</v>
      </c>
      <c r="F38" s="145" t="s">
        <v>401</v>
      </c>
    </row>
    <row r="39" spans="2:6" s="127" customFormat="1" ht="27.95" customHeight="1" x14ac:dyDescent="0.3">
      <c r="B39" s="106">
        <v>2</v>
      </c>
      <c r="C39" s="141" t="s">
        <v>395</v>
      </c>
      <c r="D39" s="23" t="s">
        <v>120</v>
      </c>
      <c r="E39" s="149" t="s">
        <v>209</v>
      </c>
      <c r="F39" s="21" t="s">
        <v>220</v>
      </c>
    </row>
    <row r="40" spans="2:6" s="127" customFormat="1" ht="27.95" customHeight="1" x14ac:dyDescent="0.3">
      <c r="B40" s="106">
        <v>3</v>
      </c>
      <c r="C40" s="141" t="s">
        <v>377</v>
      </c>
      <c r="D40" s="141" t="s">
        <v>111</v>
      </c>
      <c r="E40" s="144" t="s">
        <v>403</v>
      </c>
      <c r="F40" s="143" t="s">
        <v>443</v>
      </c>
    </row>
    <row r="41" spans="2:6" s="127" customFormat="1" ht="27.95" customHeight="1" x14ac:dyDescent="0.3">
      <c r="B41" s="106">
        <v>4</v>
      </c>
      <c r="C41" s="141" t="s">
        <v>451</v>
      </c>
      <c r="D41" s="141" t="s">
        <v>453</v>
      </c>
      <c r="E41" s="144" t="s">
        <v>406</v>
      </c>
      <c r="F41" s="143" t="s">
        <v>452</v>
      </c>
    </row>
    <row r="42" spans="2:6" s="127" customFormat="1" ht="27.95" customHeight="1" x14ac:dyDescent="0.3">
      <c r="B42" s="106">
        <v>5</v>
      </c>
      <c r="C42" s="141" t="s">
        <v>411</v>
      </c>
      <c r="D42" s="141" t="s">
        <v>412</v>
      </c>
      <c r="E42" s="144" t="s">
        <v>409</v>
      </c>
      <c r="F42" s="147" t="s">
        <v>413</v>
      </c>
    </row>
    <row r="43" spans="2:6" s="127" customFormat="1" ht="27.95" customHeight="1" x14ac:dyDescent="0.3">
      <c r="B43" s="106">
        <v>6</v>
      </c>
      <c r="C43" s="141"/>
      <c r="D43" s="141"/>
      <c r="E43" s="144"/>
      <c r="F43" s="147"/>
    </row>
    <row r="44" spans="2:6" ht="30.95" customHeight="1" x14ac:dyDescent="0.3"/>
    <row r="51" spans="6:6" x14ac:dyDescent="0.3">
      <c r="F51" s="119"/>
    </row>
  </sheetData>
  <mergeCells count="8">
    <mergeCell ref="B27:E27"/>
    <mergeCell ref="B35:E35"/>
    <mergeCell ref="B1:E1"/>
    <mergeCell ref="B4:E4"/>
    <mergeCell ref="B7:E7"/>
    <mergeCell ref="B12:E12"/>
    <mergeCell ref="B17:E17"/>
    <mergeCell ref="B22:E22"/>
  </mergeCells>
  <phoneticPr fontId="7" type="noConversion"/>
  <pageMargins left="8.3333335816860199E-2" right="8.3750002086162567E-2" top="0.15888889133930206" bottom="0.10236111283302307" header="0.30000001192092896" footer="0.30000001192092896"/>
  <pageSetup paperSize="9" fitToHeight="0" orientation="portrait" r:id="rId1"/>
  <rowBreaks count="1" manualBreakCount="1">
    <brk id="16" min="1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DFBD-501B-4760-9432-70E3DEBBF85F}">
  <dimension ref="A1:T96"/>
  <sheetViews>
    <sheetView view="pageBreakPreview" topLeftCell="A43" zoomScale="160" zoomScaleNormal="100" zoomScaleSheetLayoutView="160" workbookViewId="0">
      <selection activeCell="B42" sqref="B42:E43"/>
    </sheetView>
  </sheetViews>
  <sheetFormatPr defaultRowHeight="16.5" x14ac:dyDescent="0.3"/>
  <cols>
    <col min="1" max="1" width="1.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37.625" customWidth="1"/>
    <col min="14" max="14" width="16.375" customWidth="1"/>
  </cols>
  <sheetData>
    <row r="1" spans="2:13" ht="17.25" thickBot="1" x14ac:dyDescent="0.35">
      <c r="B1" s="156"/>
      <c r="C1" s="156"/>
      <c r="D1" s="158"/>
      <c r="E1" s="156"/>
      <c r="F1" s="156"/>
      <c r="M1" s="156"/>
    </row>
    <row r="2" spans="2:13" ht="17.25" thickBot="1" x14ac:dyDescent="0.35">
      <c r="B2" s="325" t="str">
        <f ca="1">TEXT(TODAY(),"yyyy-mm-dd" ) &amp; "               월요일 등원 (조쌤)"</f>
        <v>2026-06-29               월요일 등원 (조쌤)</v>
      </c>
      <c r="C2" s="326"/>
      <c r="D2" s="326"/>
      <c r="E2" s="327"/>
      <c r="F2" s="156"/>
      <c r="K2" s="157"/>
    </row>
    <row r="3" spans="2:13" x14ac:dyDescent="0.3">
      <c r="B3" s="180" t="s">
        <v>539</v>
      </c>
      <c r="C3" s="185" t="s">
        <v>544</v>
      </c>
      <c r="D3" s="182" t="s">
        <v>538</v>
      </c>
      <c r="E3" s="183" t="s">
        <v>545</v>
      </c>
      <c r="F3" s="156"/>
      <c r="K3" s="157"/>
    </row>
    <row r="4" spans="2:13" x14ac:dyDescent="0.3">
      <c r="B4" s="174" t="s">
        <v>536</v>
      </c>
      <c r="C4" s="161" t="s">
        <v>546</v>
      </c>
      <c r="D4" s="162" t="s">
        <v>569</v>
      </c>
      <c r="E4" s="175" t="s">
        <v>547</v>
      </c>
      <c r="F4" s="156"/>
      <c r="K4" s="157"/>
    </row>
    <row r="5" spans="2:13" ht="17.25" thickBot="1" x14ac:dyDescent="0.35">
      <c r="B5" s="176" t="s">
        <v>537</v>
      </c>
      <c r="C5" s="191" t="s">
        <v>546</v>
      </c>
      <c r="D5" s="178" t="s">
        <v>569</v>
      </c>
      <c r="E5" s="179" t="s">
        <v>547</v>
      </c>
      <c r="F5" s="156"/>
      <c r="K5" s="157"/>
    </row>
    <row r="6" spans="2:13" ht="17.25" thickBot="1" x14ac:dyDescent="0.35">
      <c r="B6" s="156"/>
      <c r="C6" s="156"/>
      <c r="D6" s="158"/>
      <c r="E6" s="156"/>
      <c r="F6" s="156"/>
      <c r="I6" s="156"/>
      <c r="K6" s="157"/>
    </row>
    <row r="7" spans="2:13" ht="17.25" thickBot="1" x14ac:dyDescent="0.35">
      <c r="B7" s="325" t="str">
        <f ca="1">TEXT(TODAY(),"yyyy-mm-dd" ) &amp; "               월요일 하원 (조쌤)"</f>
        <v>2026-06-29               월요일 하원 (조쌤)</v>
      </c>
      <c r="C7" s="326"/>
      <c r="D7" s="326"/>
      <c r="E7" s="327"/>
      <c r="F7" s="156"/>
      <c r="I7" s="156"/>
      <c r="J7" s="156"/>
      <c r="K7" s="157"/>
      <c r="L7" s="156"/>
      <c r="M7" s="156"/>
    </row>
    <row r="8" spans="2:13" x14ac:dyDescent="0.3">
      <c r="B8" s="180" t="s">
        <v>536</v>
      </c>
      <c r="C8" s="185" t="s">
        <v>599</v>
      </c>
      <c r="D8" s="182" t="s">
        <v>549</v>
      </c>
      <c r="E8" s="183" t="s">
        <v>598</v>
      </c>
      <c r="F8" s="156"/>
      <c r="I8" s="156"/>
      <c r="J8" s="156"/>
      <c r="K8" s="157"/>
      <c r="L8" s="156"/>
      <c r="M8" s="156"/>
    </row>
    <row r="9" spans="2:13" x14ac:dyDescent="0.3">
      <c r="B9" s="174" t="s">
        <v>537</v>
      </c>
      <c r="C9" s="164" t="s">
        <v>599</v>
      </c>
      <c r="D9" s="162" t="s">
        <v>549</v>
      </c>
      <c r="E9" s="175" t="s">
        <v>597</v>
      </c>
      <c r="I9" s="156"/>
      <c r="J9" s="156"/>
      <c r="K9" s="157"/>
      <c r="L9" s="156"/>
      <c r="M9" s="156"/>
    </row>
    <row r="10" spans="2:13" x14ac:dyDescent="0.3">
      <c r="B10" s="205" t="s">
        <v>539</v>
      </c>
      <c r="C10" s="192" t="s">
        <v>600</v>
      </c>
      <c r="D10" s="187" t="s">
        <v>568</v>
      </c>
      <c r="E10" s="206" t="s">
        <v>548</v>
      </c>
      <c r="I10" s="156"/>
      <c r="J10" s="156"/>
      <c r="K10" s="157"/>
      <c r="L10" s="156"/>
      <c r="M10" s="156"/>
    </row>
    <row r="11" spans="2:13" ht="17.25" thickBot="1" x14ac:dyDescent="0.35">
      <c r="B11" s="176" t="s">
        <v>540</v>
      </c>
      <c r="C11" s="177" t="s">
        <v>601</v>
      </c>
      <c r="D11" s="178" t="s">
        <v>550</v>
      </c>
      <c r="E11" s="179" t="s">
        <v>567</v>
      </c>
      <c r="I11" s="156"/>
      <c r="J11" s="156"/>
      <c r="K11" s="157"/>
      <c r="L11" s="156"/>
      <c r="M11" s="156"/>
    </row>
    <row r="12" spans="2:13" ht="17.25" thickBot="1" x14ac:dyDescent="0.35">
      <c r="I12" s="156"/>
      <c r="J12" s="156"/>
      <c r="K12" s="157"/>
      <c r="L12" s="156"/>
      <c r="M12" s="156"/>
    </row>
    <row r="13" spans="2:13" ht="17.25" thickBot="1" x14ac:dyDescent="0.35">
      <c r="B13" s="320" t="str">
        <f ca="1">TEXT(TODAY(),"yyyy-mm-dd" ) &amp; "               월요일 등원"</f>
        <v>2026-06-29               월요일 등원</v>
      </c>
      <c r="C13" s="323"/>
      <c r="D13" s="323"/>
      <c r="E13" s="324"/>
      <c r="I13" s="156"/>
      <c r="J13" s="156"/>
      <c r="K13" s="157"/>
      <c r="L13" s="156"/>
      <c r="M13" s="156"/>
    </row>
    <row r="14" spans="2:13" x14ac:dyDescent="0.3">
      <c r="B14" s="188" t="s">
        <v>540</v>
      </c>
      <c r="C14" s="193" t="s">
        <v>541</v>
      </c>
      <c r="D14" s="189" t="s">
        <v>570</v>
      </c>
      <c r="E14" s="194" t="s">
        <v>542</v>
      </c>
      <c r="I14" s="156"/>
      <c r="J14" s="156"/>
      <c r="K14" s="157"/>
      <c r="L14" s="156"/>
      <c r="M14" s="156"/>
    </row>
    <row r="15" spans="2:13" x14ac:dyDescent="0.3">
      <c r="B15" s="174" t="s">
        <v>484</v>
      </c>
      <c r="C15" s="164" t="s">
        <v>516</v>
      </c>
      <c r="D15" s="162" t="s">
        <v>500</v>
      </c>
      <c r="E15" s="175" t="s">
        <v>533</v>
      </c>
      <c r="I15" s="156"/>
      <c r="J15" s="156"/>
      <c r="K15" s="158"/>
      <c r="L15" s="156"/>
      <c r="M15" s="156"/>
    </row>
    <row r="16" spans="2:13" x14ac:dyDescent="0.3">
      <c r="B16" s="174" t="s">
        <v>485</v>
      </c>
      <c r="C16" s="164" t="s">
        <v>516</v>
      </c>
      <c r="D16" s="162" t="s">
        <v>500</v>
      </c>
      <c r="E16" s="175" t="s">
        <v>533</v>
      </c>
      <c r="I16" s="156"/>
      <c r="J16" s="156"/>
      <c r="K16" s="158"/>
      <c r="L16" s="156"/>
      <c r="M16" s="156"/>
    </row>
    <row r="17" spans="2:20" x14ac:dyDescent="0.3">
      <c r="B17" s="174" t="s">
        <v>484</v>
      </c>
      <c r="C17" s="161" t="s">
        <v>535</v>
      </c>
      <c r="D17" s="162" t="s">
        <v>504</v>
      </c>
      <c r="E17" s="175" t="s">
        <v>534</v>
      </c>
      <c r="I17" s="156"/>
      <c r="J17" s="156"/>
      <c r="K17" s="158"/>
      <c r="L17" s="156"/>
      <c r="M17" s="156"/>
      <c r="T17" s="156"/>
    </row>
    <row r="18" spans="2:20" ht="17.25" thickBot="1" x14ac:dyDescent="0.35">
      <c r="B18" s="176" t="s">
        <v>485</v>
      </c>
      <c r="C18" s="191" t="s">
        <v>535</v>
      </c>
      <c r="D18" s="178" t="s">
        <v>504</v>
      </c>
      <c r="E18" s="179" t="s">
        <v>534</v>
      </c>
    </row>
    <row r="19" spans="2:20" ht="17.25" thickBot="1" x14ac:dyDescent="0.35"/>
    <row r="20" spans="2:20" ht="17.25" thickBot="1" x14ac:dyDescent="0.35">
      <c r="B20" s="320" t="str">
        <f ca="1">TEXT(TODAY(),"yyyy-mm-dd" ) &amp; "               월요일 하원"</f>
        <v>2026-06-29               월요일 하원</v>
      </c>
      <c r="C20" s="321"/>
      <c r="D20" s="321"/>
      <c r="E20" s="322"/>
    </row>
    <row r="21" spans="2:20" x14ac:dyDescent="0.3">
      <c r="B21" s="180" t="s">
        <v>484</v>
      </c>
      <c r="C21" s="185" t="s">
        <v>543</v>
      </c>
      <c r="D21" s="182" t="s">
        <v>551</v>
      </c>
      <c r="E21" s="183" t="s">
        <v>531</v>
      </c>
    </row>
    <row r="22" spans="2:20" ht="17.25" thickBot="1" x14ac:dyDescent="0.35">
      <c r="B22" s="176" t="s">
        <v>485</v>
      </c>
      <c r="C22" s="191" t="s">
        <v>543</v>
      </c>
      <c r="D22" s="178" t="s">
        <v>551</v>
      </c>
      <c r="E22" s="179" t="s">
        <v>531</v>
      </c>
    </row>
    <row r="23" spans="2:20" ht="17.25" thickBot="1" x14ac:dyDescent="0.35">
      <c r="I23" s="157"/>
      <c r="J23" s="157"/>
    </row>
    <row r="24" spans="2:20" ht="17.25" thickBot="1" x14ac:dyDescent="0.35">
      <c r="B24" s="331" t="str">
        <f ca="1">TEXT(TODAY(),"yyyy-mm-dd" ) &amp; "               수요일 등원(조쌤)"</f>
        <v>2026-06-29               수요일 등원(조쌤)</v>
      </c>
      <c r="C24" s="332"/>
      <c r="D24" s="332"/>
      <c r="E24" s="333"/>
      <c r="I24" s="157"/>
      <c r="J24" s="157"/>
    </row>
    <row r="25" spans="2:20" x14ac:dyDescent="0.3">
      <c r="B25" s="199" t="s">
        <v>261</v>
      </c>
      <c r="C25" s="181" t="s">
        <v>78</v>
      </c>
      <c r="D25" s="182" t="s">
        <v>502</v>
      </c>
      <c r="E25" s="200" t="s">
        <v>229</v>
      </c>
      <c r="I25" s="157"/>
      <c r="J25" s="157"/>
    </row>
    <row r="26" spans="2:20" x14ac:dyDescent="0.3">
      <c r="B26" s="174" t="s">
        <v>418</v>
      </c>
      <c r="C26" s="164" t="s">
        <v>471</v>
      </c>
      <c r="D26" s="162" t="s">
        <v>499</v>
      </c>
      <c r="E26" s="190" t="s">
        <v>472</v>
      </c>
      <c r="I26" s="157"/>
      <c r="J26" s="157"/>
    </row>
    <row r="27" spans="2:20" x14ac:dyDescent="0.3">
      <c r="B27" s="201" t="s">
        <v>476</v>
      </c>
      <c r="C27" s="197" t="s">
        <v>481</v>
      </c>
      <c r="D27" s="198" t="s">
        <v>503</v>
      </c>
      <c r="E27" s="202" t="s">
        <v>478</v>
      </c>
      <c r="F27" t="s">
        <v>603</v>
      </c>
      <c r="I27" s="157"/>
      <c r="J27" s="157"/>
    </row>
    <row r="28" spans="2:20" x14ac:dyDescent="0.3">
      <c r="B28" s="211" t="s">
        <v>477</v>
      </c>
      <c r="C28" s="219" t="s">
        <v>481</v>
      </c>
      <c r="D28" s="213" t="s">
        <v>503</v>
      </c>
      <c r="E28" s="214" t="s">
        <v>478</v>
      </c>
      <c r="F28" s="220" t="s">
        <v>604</v>
      </c>
      <c r="I28" s="157"/>
      <c r="J28" s="157"/>
    </row>
    <row r="29" spans="2:20" x14ac:dyDescent="0.3">
      <c r="B29" s="174" t="s">
        <v>605</v>
      </c>
      <c r="C29" s="164"/>
      <c r="D29" s="162" t="s">
        <v>500</v>
      </c>
      <c r="E29" s="175" t="s">
        <v>483</v>
      </c>
      <c r="I29" s="157"/>
      <c r="J29" s="157"/>
    </row>
    <row r="30" spans="2:20" x14ac:dyDescent="0.3">
      <c r="B30" s="174" t="s">
        <v>497</v>
      </c>
      <c r="C30" s="164"/>
      <c r="D30" s="162" t="s">
        <v>500</v>
      </c>
      <c r="E30" s="175" t="s">
        <v>483</v>
      </c>
      <c r="I30" s="157"/>
      <c r="J30" s="157"/>
    </row>
    <row r="31" spans="2:20" x14ac:dyDescent="0.3">
      <c r="B31" s="174" t="s">
        <v>474</v>
      </c>
      <c r="C31" s="161" t="s">
        <v>482</v>
      </c>
      <c r="D31" s="162" t="s">
        <v>504</v>
      </c>
      <c r="E31" s="175" t="s">
        <v>488</v>
      </c>
      <c r="I31" s="157"/>
      <c r="J31" s="157"/>
    </row>
    <row r="32" spans="2:20" ht="17.25" thickBot="1" x14ac:dyDescent="0.35">
      <c r="B32" s="176" t="s">
        <v>475</v>
      </c>
      <c r="C32" s="191" t="s">
        <v>490</v>
      </c>
      <c r="D32" s="178" t="s">
        <v>501</v>
      </c>
      <c r="E32" s="179" t="s">
        <v>491</v>
      </c>
      <c r="I32" s="157"/>
      <c r="J32" s="157"/>
    </row>
    <row r="33" spans="1:11" ht="17.25" thickBot="1" x14ac:dyDescent="0.35">
      <c r="I33" s="157"/>
      <c r="J33" s="157"/>
    </row>
    <row r="34" spans="1:11" ht="17.25" thickBot="1" x14ac:dyDescent="0.35">
      <c r="B34" s="331" t="str">
        <f ca="1">TEXT(TODAY(),"yyyy-mm-dd" ) &amp; "               수요일 하원(조쌤)"</f>
        <v>2026-06-29               수요일 하원(조쌤)</v>
      </c>
      <c r="C34" s="332"/>
      <c r="D34" s="332"/>
      <c r="E34" s="333"/>
      <c r="I34" s="157"/>
      <c r="J34" s="157"/>
    </row>
    <row r="35" spans="1:11" x14ac:dyDescent="0.3">
      <c r="B35" s="203" t="s">
        <v>492</v>
      </c>
      <c r="C35" s="182"/>
      <c r="D35" s="182" t="s">
        <v>510</v>
      </c>
      <c r="E35" s="183" t="s">
        <v>564</v>
      </c>
      <c r="I35" s="157"/>
      <c r="J35" s="157"/>
    </row>
    <row r="36" spans="1:11" x14ac:dyDescent="0.3">
      <c r="B36" s="204" t="s">
        <v>493</v>
      </c>
      <c r="C36" s="195"/>
      <c r="D36" s="162" t="s">
        <v>510</v>
      </c>
      <c r="E36" s="175" t="s">
        <v>507</v>
      </c>
      <c r="I36" s="157"/>
      <c r="J36" s="157"/>
    </row>
    <row r="37" spans="1:11" x14ac:dyDescent="0.3">
      <c r="B37" s="174" t="s">
        <v>497</v>
      </c>
      <c r="C37" s="162" t="s">
        <v>561</v>
      </c>
      <c r="D37" s="162" t="s">
        <v>511</v>
      </c>
      <c r="E37" s="175" t="s">
        <v>560</v>
      </c>
      <c r="I37" s="157"/>
      <c r="J37" s="157"/>
    </row>
    <row r="38" spans="1:11" x14ac:dyDescent="0.3">
      <c r="B38" s="174" t="s">
        <v>417</v>
      </c>
      <c r="C38" s="162" t="s">
        <v>558</v>
      </c>
      <c r="D38" s="162" t="s">
        <v>512</v>
      </c>
      <c r="E38" s="175" t="s">
        <v>559</v>
      </c>
      <c r="I38" s="157"/>
      <c r="J38" s="157"/>
    </row>
    <row r="39" spans="1:11" x14ac:dyDescent="0.3">
      <c r="B39" s="174" t="s">
        <v>418</v>
      </c>
      <c r="C39" s="195"/>
      <c r="D39" s="162" t="s">
        <v>512</v>
      </c>
      <c r="E39" s="190"/>
      <c r="I39" s="157"/>
      <c r="J39" s="157"/>
    </row>
    <row r="40" spans="1:11" x14ac:dyDescent="0.3">
      <c r="B40" s="174" t="s">
        <v>474</v>
      </c>
      <c r="C40" s="162" t="s">
        <v>557</v>
      </c>
      <c r="D40" s="162" t="s">
        <v>513</v>
      </c>
      <c r="E40" s="175" t="s">
        <v>555</v>
      </c>
      <c r="I40" s="157"/>
      <c r="J40" s="157"/>
    </row>
    <row r="41" spans="1:11" x14ac:dyDescent="0.3">
      <c r="B41" s="174" t="s">
        <v>509</v>
      </c>
      <c r="C41" s="162" t="s">
        <v>554</v>
      </c>
      <c r="D41" s="162" t="s">
        <v>514</v>
      </c>
      <c r="E41" s="175" t="s">
        <v>553</v>
      </c>
      <c r="I41" s="157"/>
      <c r="J41" s="157"/>
    </row>
    <row r="42" spans="1:11" x14ac:dyDescent="0.3">
      <c r="B42" s="211" t="s">
        <v>476</v>
      </c>
      <c r="C42" s="212"/>
      <c r="D42" s="213" t="s">
        <v>515</v>
      </c>
      <c r="E42" s="214" t="s">
        <v>562</v>
      </c>
      <c r="F42" s="156" t="s">
        <v>604</v>
      </c>
      <c r="I42" s="157"/>
      <c r="J42" s="157"/>
    </row>
    <row r="43" spans="1:11" ht="17.25" thickBot="1" x14ac:dyDescent="0.35">
      <c r="B43" s="215" t="s">
        <v>477</v>
      </c>
      <c r="C43" s="216"/>
      <c r="D43" s="217" t="s">
        <v>515</v>
      </c>
      <c r="E43" s="218" t="s">
        <v>563</v>
      </c>
      <c r="F43" s="156" t="s">
        <v>604</v>
      </c>
      <c r="I43" s="157"/>
      <c r="J43" s="157"/>
    </row>
    <row r="44" spans="1:11" ht="17.25" thickBot="1" x14ac:dyDescent="0.35">
      <c r="I44" s="157"/>
      <c r="J44" s="157"/>
    </row>
    <row r="45" spans="1:11" ht="17.25" thickBot="1" x14ac:dyDescent="0.35">
      <c r="B45" s="328" t="str">
        <f ca="1">TEXT(TODAY(),"yyyy-mm-dd" ) &amp; "               수요일 등원"</f>
        <v>2026-06-29               수요일 등원</v>
      </c>
      <c r="C45" s="329"/>
      <c r="D45" s="329"/>
      <c r="E45" s="330"/>
      <c r="I45" s="157"/>
      <c r="J45" s="157"/>
    </row>
    <row r="46" spans="1:11" x14ac:dyDescent="0.3">
      <c r="A46" s="210"/>
      <c r="B46" s="184" t="s">
        <v>497</v>
      </c>
      <c r="C46" s="185" t="s">
        <v>480</v>
      </c>
      <c r="D46" s="182" t="s">
        <v>571</v>
      </c>
      <c r="E46" s="186" t="s">
        <v>498</v>
      </c>
      <c r="H46" s="159"/>
      <c r="I46" s="158"/>
      <c r="J46" s="158"/>
      <c r="K46" s="156"/>
    </row>
    <row r="47" spans="1:11" x14ac:dyDescent="0.3">
      <c r="A47" s="210"/>
      <c r="B47" s="160" t="s">
        <v>493</v>
      </c>
      <c r="C47" s="161" t="s">
        <v>496</v>
      </c>
      <c r="D47" s="162" t="s">
        <v>499</v>
      </c>
      <c r="E47" s="163" t="s">
        <v>495</v>
      </c>
      <c r="H47" s="159"/>
      <c r="I47" s="157"/>
      <c r="J47" s="158"/>
      <c r="K47" s="156"/>
    </row>
    <row r="48" spans="1:11" x14ac:dyDescent="0.3">
      <c r="A48" s="210"/>
      <c r="B48" s="160" t="s">
        <v>492</v>
      </c>
      <c r="C48" s="164" t="s">
        <v>103</v>
      </c>
      <c r="D48" s="162" t="s">
        <v>499</v>
      </c>
      <c r="E48" s="165" t="s">
        <v>494</v>
      </c>
      <c r="H48" s="156"/>
      <c r="I48" s="157"/>
      <c r="J48" s="158"/>
    </row>
    <row r="49" spans="1:10" x14ac:dyDescent="0.3">
      <c r="A49" s="210"/>
      <c r="B49" s="166" t="s">
        <v>605</v>
      </c>
      <c r="C49" s="167" t="s">
        <v>393</v>
      </c>
      <c r="D49" s="168" t="s">
        <v>506</v>
      </c>
      <c r="E49" s="169" t="s">
        <v>486</v>
      </c>
      <c r="H49" s="156"/>
      <c r="I49" s="157"/>
      <c r="J49" s="158"/>
    </row>
    <row r="50" spans="1:10" x14ac:dyDescent="0.3">
      <c r="A50" s="210"/>
      <c r="B50" s="160" t="s">
        <v>484</v>
      </c>
      <c r="C50" s="164" t="s">
        <v>516</v>
      </c>
      <c r="D50" s="162" t="s">
        <v>500</v>
      </c>
      <c r="E50" s="163" t="s">
        <v>533</v>
      </c>
      <c r="H50" s="156"/>
      <c r="I50" s="157"/>
      <c r="J50" s="158"/>
    </row>
    <row r="51" spans="1:10" x14ac:dyDescent="0.3">
      <c r="A51" s="210"/>
      <c r="B51" s="160" t="s">
        <v>485</v>
      </c>
      <c r="C51" s="161" t="s">
        <v>532</v>
      </c>
      <c r="D51" s="162" t="s">
        <v>500</v>
      </c>
      <c r="E51" s="163" t="s">
        <v>533</v>
      </c>
      <c r="H51" s="156"/>
      <c r="I51" s="157"/>
      <c r="J51" s="158"/>
    </row>
    <row r="52" spans="1:10" x14ac:dyDescent="0.3">
      <c r="A52" s="210"/>
      <c r="B52" s="160" t="s">
        <v>484</v>
      </c>
      <c r="C52" s="161" t="s">
        <v>535</v>
      </c>
      <c r="D52" s="162" t="s">
        <v>504</v>
      </c>
      <c r="E52" s="163" t="s">
        <v>534</v>
      </c>
      <c r="H52" s="156"/>
      <c r="I52" s="157"/>
      <c r="J52" s="158"/>
    </row>
    <row r="53" spans="1:10" x14ac:dyDescent="0.3">
      <c r="A53" s="210"/>
      <c r="B53" s="160" t="s">
        <v>485</v>
      </c>
      <c r="C53" s="161" t="s">
        <v>535</v>
      </c>
      <c r="D53" s="162" t="s">
        <v>504</v>
      </c>
      <c r="E53" s="163" t="s">
        <v>534</v>
      </c>
      <c r="H53" s="156"/>
      <c r="I53" s="157"/>
      <c r="J53" s="158"/>
    </row>
    <row r="54" spans="1:10" ht="17.25" thickBot="1" x14ac:dyDescent="0.35">
      <c r="A54" s="210"/>
      <c r="B54" s="170" t="s">
        <v>473</v>
      </c>
      <c r="C54" s="171" t="s">
        <v>438</v>
      </c>
      <c r="D54" s="172" t="s">
        <v>501</v>
      </c>
      <c r="E54" s="173" t="s">
        <v>505</v>
      </c>
      <c r="H54" s="156"/>
      <c r="I54" s="157"/>
      <c r="J54" s="158"/>
    </row>
    <row r="55" spans="1:10" ht="18" thickTop="1" thickBot="1" x14ac:dyDescent="0.35">
      <c r="A55" s="210"/>
      <c r="E55" s="156"/>
      <c r="I55" s="157"/>
      <c r="J55" s="157"/>
    </row>
    <row r="56" spans="1:10" ht="17.25" thickBot="1" x14ac:dyDescent="0.35">
      <c r="B56" s="328" t="str">
        <f ca="1">TEXT(TODAY(),"yyyy-mm-dd" ) &amp; "               수요일 하원"</f>
        <v>2026-06-29               수요일 하원</v>
      </c>
      <c r="C56" s="329"/>
      <c r="D56" s="329"/>
      <c r="E56" s="330"/>
      <c r="I56" s="157"/>
      <c r="J56" s="157"/>
    </row>
    <row r="57" spans="1:10" x14ac:dyDescent="0.3">
      <c r="B57" s="188" t="s">
        <v>484</v>
      </c>
      <c r="C57" s="193" t="s">
        <v>543</v>
      </c>
      <c r="D57" s="189" t="s">
        <v>551</v>
      </c>
      <c r="E57" s="194" t="s">
        <v>531</v>
      </c>
      <c r="I57" s="157"/>
      <c r="J57" s="157"/>
    </row>
    <row r="58" spans="1:10" x14ac:dyDescent="0.3">
      <c r="B58" s="174" t="s">
        <v>485</v>
      </c>
      <c r="C58" s="161" t="s">
        <v>543</v>
      </c>
      <c r="D58" s="162" t="s">
        <v>551</v>
      </c>
      <c r="E58" s="175" t="s">
        <v>531</v>
      </c>
      <c r="I58" s="157"/>
      <c r="J58" s="157"/>
    </row>
    <row r="59" spans="1:10" x14ac:dyDescent="0.3">
      <c r="B59" s="174" t="s">
        <v>366</v>
      </c>
      <c r="C59" s="162" t="s">
        <v>602</v>
      </c>
      <c r="D59" s="162" t="s">
        <v>510</v>
      </c>
      <c r="E59" s="207" t="s">
        <v>565</v>
      </c>
      <c r="I59" s="157"/>
      <c r="J59" s="157"/>
    </row>
    <row r="60" spans="1:10" ht="17.25" thickBot="1" x14ac:dyDescent="0.35">
      <c r="B60" s="176" t="s">
        <v>508</v>
      </c>
      <c r="C60" s="196"/>
      <c r="D60" s="178" t="s">
        <v>514</v>
      </c>
      <c r="E60" s="208" t="s">
        <v>566</v>
      </c>
      <c r="I60" s="157"/>
      <c r="J60" s="157"/>
    </row>
    <row r="61" spans="1:10" ht="17.25" thickBot="1" x14ac:dyDescent="0.35"/>
    <row r="62" spans="1:10" ht="17.25" thickBot="1" x14ac:dyDescent="0.35">
      <c r="B62" s="315" t="str">
        <f ca="1">TEXT(TODAY(),"yyyy-mm-dd" ) &amp; "               금요일 등원 (조쌤)"</f>
        <v>2026-06-29               금요일 등원 (조쌤)</v>
      </c>
      <c r="C62" s="316"/>
      <c r="D62" s="316"/>
      <c r="E62" s="317"/>
    </row>
    <row r="63" spans="1:10" x14ac:dyDescent="0.3">
      <c r="B63" s="188" t="s">
        <v>517</v>
      </c>
      <c r="C63" s="193" t="s">
        <v>577</v>
      </c>
      <c r="D63" s="189" t="s">
        <v>530</v>
      </c>
      <c r="E63" s="194" t="s">
        <v>576</v>
      </c>
    </row>
    <row r="64" spans="1:10" x14ac:dyDescent="0.3">
      <c r="B64" s="174" t="s">
        <v>518</v>
      </c>
      <c r="C64" s="161" t="s">
        <v>578</v>
      </c>
      <c r="D64" s="162" t="s">
        <v>529</v>
      </c>
      <c r="E64" s="175" t="s">
        <v>581</v>
      </c>
    </row>
    <row r="65" spans="2:5" x14ac:dyDescent="0.3">
      <c r="B65" s="174" t="s">
        <v>519</v>
      </c>
      <c r="C65" s="161" t="s">
        <v>580</v>
      </c>
      <c r="D65" s="162" t="s">
        <v>528</v>
      </c>
      <c r="E65" s="175" t="s">
        <v>574</v>
      </c>
    </row>
    <row r="66" spans="2:5" x14ac:dyDescent="0.3">
      <c r="B66" s="174" t="s">
        <v>520</v>
      </c>
      <c r="C66" s="161" t="s">
        <v>580</v>
      </c>
      <c r="D66" s="162" t="s">
        <v>528</v>
      </c>
      <c r="E66" s="175" t="s">
        <v>574</v>
      </c>
    </row>
    <row r="67" spans="2:5" x14ac:dyDescent="0.3">
      <c r="B67" s="174" t="s">
        <v>521</v>
      </c>
      <c r="C67" s="161" t="s">
        <v>579</v>
      </c>
      <c r="D67" s="162" t="s">
        <v>528</v>
      </c>
      <c r="E67" s="175" t="s">
        <v>573</v>
      </c>
    </row>
    <row r="68" spans="2:5" x14ac:dyDescent="0.3">
      <c r="B68" s="174" t="s">
        <v>522</v>
      </c>
      <c r="C68" s="161" t="s">
        <v>579</v>
      </c>
      <c r="D68" s="162" t="s">
        <v>528</v>
      </c>
      <c r="E68" s="175" t="s">
        <v>573</v>
      </c>
    </row>
    <row r="69" spans="2:5" x14ac:dyDescent="0.3">
      <c r="B69" s="174" t="s">
        <v>523</v>
      </c>
      <c r="C69" s="161" t="s">
        <v>591</v>
      </c>
      <c r="D69" s="162" t="s">
        <v>528</v>
      </c>
      <c r="E69" s="175" t="s">
        <v>572</v>
      </c>
    </row>
    <row r="70" spans="2:5" ht="17.25" thickBot="1" x14ac:dyDescent="0.35">
      <c r="B70" s="176" t="s">
        <v>524</v>
      </c>
      <c r="C70" s="191" t="s">
        <v>526</v>
      </c>
      <c r="D70" s="178" t="s">
        <v>575</v>
      </c>
      <c r="E70" s="179" t="s">
        <v>525</v>
      </c>
    </row>
    <row r="71" spans="2:5" ht="17.25" thickBot="1" x14ac:dyDescent="0.35"/>
    <row r="72" spans="2:5" ht="17.25" thickBot="1" x14ac:dyDescent="0.35">
      <c r="B72" s="315" t="str">
        <f ca="1">TEXT(TODAY(),"yyyy-mm-dd" ) &amp; "               금요일 하원 (조쌤)"</f>
        <v>2026-06-29               금요일 하원 (조쌤)</v>
      </c>
      <c r="C72" s="316"/>
      <c r="D72" s="316"/>
      <c r="E72" s="317"/>
    </row>
    <row r="73" spans="2:5" x14ac:dyDescent="0.3">
      <c r="B73" s="188" t="s">
        <v>518</v>
      </c>
      <c r="C73" s="193" t="s">
        <v>578</v>
      </c>
      <c r="D73" s="189" t="s">
        <v>529</v>
      </c>
      <c r="E73" s="194" t="s">
        <v>595</v>
      </c>
    </row>
    <row r="74" spans="2:5" x14ac:dyDescent="0.3">
      <c r="B74" s="174" t="s">
        <v>519</v>
      </c>
      <c r="C74" s="161" t="s">
        <v>580</v>
      </c>
      <c r="D74" s="162" t="s">
        <v>528</v>
      </c>
      <c r="E74" s="175" t="s">
        <v>574</v>
      </c>
    </row>
    <row r="75" spans="2:5" x14ac:dyDescent="0.3">
      <c r="B75" s="174" t="s">
        <v>520</v>
      </c>
      <c r="C75" s="161" t="s">
        <v>580</v>
      </c>
      <c r="D75" s="162" t="s">
        <v>528</v>
      </c>
      <c r="E75" s="175" t="s">
        <v>574</v>
      </c>
    </row>
    <row r="76" spans="2:5" x14ac:dyDescent="0.3">
      <c r="B76" s="174" t="s">
        <v>521</v>
      </c>
      <c r="C76" s="161" t="s">
        <v>579</v>
      </c>
      <c r="D76" s="162" t="s">
        <v>528</v>
      </c>
      <c r="E76" s="175" t="s">
        <v>573</v>
      </c>
    </row>
    <row r="77" spans="2:5" x14ac:dyDescent="0.3">
      <c r="B77" s="174" t="s">
        <v>522</v>
      </c>
      <c r="C77" s="161" t="s">
        <v>579</v>
      </c>
      <c r="D77" s="162" t="s">
        <v>528</v>
      </c>
      <c r="E77" s="175" t="s">
        <v>573</v>
      </c>
    </row>
    <row r="78" spans="2:5" x14ac:dyDescent="0.3">
      <c r="B78" s="174" t="s">
        <v>523</v>
      </c>
      <c r="C78" s="161" t="s">
        <v>591</v>
      </c>
      <c r="D78" s="162" t="s">
        <v>528</v>
      </c>
      <c r="E78" s="175" t="s">
        <v>572</v>
      </c>
    </row>
    <row r="79" spans="2:5" ht="17.25" thickBot="1" x14ac:dyDescent="0.35">
      <c r="B79" s="176" t="s">
        <v>517</v>
      </c>
      <c r="C79" s="191" t="s">
        <v>577</v>
      </c>
      <c r="D79" s="178" t="s">
        <v>530</v>
      </c>
      <c r="E79" s="179" t="s">
        <v>596</v>
      </c>
    </row>
    <row r="80" spans="2:5" ht="17.25" thickBot="1" x14ac:dyDescent="0.35"/>
    <row r="81" spans="2:5" ht="17.25" thickBot="1" x14ac:dyDescent="0.35">
      <c r="B81" s="315" t="str">
        <f ca="1">TEXT(TODAY(),"yyyy-mm-dd" ) &amp; "               금요일 등원"</f>
        <v>2026-06-29               금요일 등원</v>
      </c>
      <c r="C81" s="318"/>
      <c r="D81" s="318"/>
      <c r="E81" s="319"/>
    </row>
    <row r="82" spans="2:5" x14ac:dyDescent="0.3">
      <c r="B82" s="188" t="s">
        <v>484</v>
      </c>
      <c r="C82" s="193" t="s">
        <v>532</v>
      </c>
      <c r="D82" s="189" t="s">
        <v>527</v>
      </c>
      <c r="E82" s="194" t="s">
        <v>590</v>
      </c>
    </row>
    <row r="83" spans="2:5" x14ac:dyDescent="0.3">
      <c r="B83" s="174" t="s">
        <v>485</v>
      </c>
      <c r="C83" s="161" t="s">
        <v>532</v>
      </c>
      <c r="D83" s="162" t="s">
        <v>527</v>
      </c>
      <c r="E83" s="175" t="s">
        <v>590</v>
      </c>
    </row>
    <row r="84" spans="2:5" x14ac:dyDescent="0.3">
      <c r="B84" s="160" t="s">
        <v>484</v>
      </c>
      <c r="C84" s="161" t="s">
        <v>535</v>
      </c>
      <c r="D84" s="162" t="s">
        <v>504</v>
      </c>
      <c r="E84" s="163" t="s">
        <v>534</v>
      </c>
    </row>
    <row r="85" spans="2:5" x14ac:dyDescent="0.3">
      <c r="B85" s="160" t="s">
        <v>485</v>
      </c>
      <c r="C85" s="161" t="s">
        <v>535</v>
      </c>
      <c r="D85" s="162" t="s">
        <v>504</v>
      </c>
      <c r="E85" s="163" t="s">
        <v>534</v>
      </c>
    </row>
    <row r="86" spans="2:5" x14ac:dyDescent="0.3">
      <c r="B86" s="174" t="s">
        <v>586</v>
      </c>
      <c r="C86" s="162" t="s">
        <v>583</v>
      </c>
      <c r="D86" s="162" t="s">
        <v>528</v>
      </c>
      <c r="E86" s="207" t="s">
        <v>585</v>
      </c>
    </row>
    <row r="87" spans="2:5" x14ac:dyDescent="0.3">
      <c r="B87" s="205" t="s">
        <v>587</v>
      </c>
      <c r="C87" s="162" t="s">
        <v>583</v>
      </c>
      <c r="D87" s="162" t="s">
        <v>528</v>
      </c>
      <c r="E87" s="207" t="s">
        <v>585</v>
      </c>
    </row>
    <row r="88" spans="2:5" ht="17.25" thickBot="1" x14ac:dyDescent="0.35">
      <c r="B88" s="176" t="s">
        <v>588</v>
      </c>
      <c r="C88" s="196" t="s">
        <v>582</v>
      </c>
      <c r="D88" s="178" t="s">
        <v>528</v>
      </c>
      <c r="E88" s="208" t="s">
        <v>584</v>
      </c>
    </row>
    <row r="89" spans="2:5" ht="17.25" thickBot="1" x14ac:dyDescent="0.35"/>
    <row r="90" spans="2:5" ht="17.25" thickBot="1" x14ac:dyDescent="0.35">
      <c r="B90" s="315" t="str">
        <f ca="1">TEXT(TODAY(),"yyyy-mm-dd" ) &amp; "               금요일 하원"</f>
        <v>2026-06-29               금요일 하원</v>
      </c>
      <c r="C90" s="318"/>
      <c r="D90" s="318"/>
      <c r="E90" s="319"/>
    </row>
    <row r="91" spans="2:5" x14ac:dyDescent="0.3">
      <c r="B91" s="188" t="s">
        <v>484</v>
      </c>
      <c r="C91" s="193" t="s">
        <v>543</v>
      </c>
      <c r="D91" s="189" t="s">
        <v>551</v>
      </c>
      <c r="E91" s="194" t="s">
        <v>531</v>
      </c>
    </row>
    <row r="92" spans="2:5" x14ac:dyDescent="0.3">
      <c r="B92" s="174" t="s">
        <v>485</v>
      </c>
      <c r="C92" s="161" t="s">
        <v>543</v>
      </c>
      <c r="D92" s="162" t="s">
        <v>551</v>
      </c>
      <c r="E92" s="175" t="s">
        <v>531</v>
      </c>
    </row>
    <row r="93" spans="2:5" x14ac:dyDescent="0.3">
      <c r="B93" s="174" t="s">
        <v>586</v>
      </c>
      <c r="C93" s="162" t="s">
        <v>583</v>
      </c>
      <c r="D93" s="162" t="s">
        <v>589</v>
      </c>
      <c r="E93" s="207" t="s">
        <v>585</v>
      </c>
    </row>
    <row r="94" spans="2:5" x14ac:dyDescent="0.3">
      <c r="B94" s="174" t="s">
        <v>587</v>
      </c>
      <c r="C94" s="162" t="s">
        <v>583</v>
      </c>
      <c r="D94" s="162" t="s">
        <v>589</v>
      </c>
      <c r="E94" s="207" t="s">
        <v>585</v>
      </c>
    </row>
    <row r="95" spans="2:5" x14ac:dyDescent="0.3">
      <c r="B95" s="174" t="s">
        <v>588</v>
      </c>
      <c r="C95" s="195" t="s">
        <v>582</v>
      </c>
      <c r="D95" s="162" t="s">
        <v>552</v>
      </c>
      <c r="E95" s="207" t="s">
        <v>584</v>
      </c>
    </row>
    <row r="96" spans="2:5" ht="17.25" thickBot="1" x14ac:dyDescent="0.35">
      <c r="B96" s="209" t="s">
        <v>524</v>
      </c>
      <c r="C96" s="178" t="s">
        <v>592</v>
      </c>
      <c r="D96" s="178" t="s">
        <v>594</v>
      </c>
      <c r="E96" s="208" t="s">
        <v>593</v>
      </c>
    </row>
  </sheetData>
  <mergeCells count="12">
    <mergeCell ref="B13:E13"/>
    <mergeCell ref="B7:E7"/>
    <mergeCell ref="B2:E2"/>
    <mergeCell ref="B56:E56"/>
    <mergeCell ref="B45:E45"/>
    <mergeCell ref="B24:E24"/>
    <mergeCell ref="B34:E34"/>
    <mergeCell ref="B62:E62"/>
    <mergeCell ref="B72:E72"/>
    <mergeCell ref="B81:E81"/>
    <mergeCell ref="B90:E90"/>
    <mergeCell ref="B20:E20"/>
  </mergeCells>
  <phoneticPr fontId="7" type="noConversion"/>
  <pageMargins left="0.7" right="0.7" top="0.75" bottom="0.75" header="0.3" footer="0.3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F743-F3E1-40AA-9404-E81A8E139D2F}">
  <dimension ref="A1:T121"/>
  <sheetViews>
    <sheetView view="pageBreakPreview" zoomScale="160" zoomScaleNormal="100" zoomScaleSheetLayoutView="160" workbookViewId="0">
      <selection activeCell="B17" sqref="B17:E17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20260316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 t="s">
        <v>663</v>
      </c>
      <c r="K4" s="157"/>
    </row>
    <row r="5" spans="2:20" x14ac:dyDescent="0.3">
      <c r="B5" s="201" t="s">
        <v>476</v>
      </c>
      <c r="C5" s="197" t="s">
        <v>481</v>
      </c>
      <c r="D5" s="198" t="s">
        <v>504</v>
      </c>
      <c r="E5" s="202" t="s">
        <v>478</v>
      </c>
      <c r="F5" s="254" t="s">
        <v>659</v>
      </c>
      <c r="K5" s="157"/>
    </row>
    <row r="6" spans="2:20" ht="17.25" thickBot="1" x14ac:dyDescent="0.35">
      <c r="B6" s="209" t="s">
        <v>477</v>
      </c>
      <c r="C6" s="243" t="s">
        <v>481</v>
      </c>
      <c r="D6" s="244" t="s">
        <v>504</v>
      </c>
      <c r="E6" s="208" t="s">
        <v>478</v>
      </c>
      <c r="F6" s="253" t="s">
        <v>659</v>
      </c>
      <c r="K6" s="157"/>
    </row>
    <row r="7" spans="2:20" ht="17.25" thickBot="1" x14ac:dyDescent="0.35">
      <c r="B7" s="156"/>
      <c r="C7" s="156"/>
      <c r="D7" s="158"/>
      <c r="E7" s="156"/>
      <c r="F7" s="252"/>
      <c r="I7" s="156"/>
      <c r="K7" s="157"/>
    </row>
    <row r="8" spans="2:20" ht="17.25" thickBot="1" x14ac:dyDescent="0.35">
      <c r="B8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20260316</v>
      </c>
      <c r="C8" s="323"/>
      <c r="D8" s="323"/>
      <c r="E8" s="324"/>
      <c r="I8" s="156"/>
      <c r="J8" s="156"/>
      <c r="K8" s="157"/>
      <c r="L8" s="156"/>
      <c r="M8" s="156"/>
    </row>
    <row r="9" spans="2:20" x14ac:dyDescent="0.3">
      <c r="B9" s="188" t="s">
        <v>637</v>
      </c>
      <c r="C9" s="193" t="s">
        <v>641</v>
      </c>
      <c r="D9" s="189" t="s">
        <v>643</v>
      </c>
      <c r="E9" s="194" t="s">
        <v>642</v>
      </c>
      <c r="F9" s="253" t="s">
        <v>658</v>
      </c>
      <c r="I9" s="156"/>
      <c r="J9" s="156"/>
      <c r="K9" s="157"/>
      <c r="L9" s="156"/>
      <c r="M9" s="156"/>
    </row>
    <row r="10" spans="2:20" x14ac:dyDescent="0.3">
      <c r="B10" s="174" t="s">
        <v>484</v>
      </c>
      <c r="C10" s="164" t="s">
        <v>516</v>
      </c>
      <c r="D10" s="162" t="s">
        <v>500</v>
      </c>
      <c r="E10" s="175" t="s">
        <v>533</v>
      </c>
      <c r="I10" s="156"/>
      <c r="J10" s="156"/>
      <c r="K10" s="157"/>
      <c r="L10" s="156"/>
      <c r="M10" s="156"/>
    </row>
    <row r="11" spans="2:20" x14ac:dyDescent="0.3">
      <c r="B11" s="174" t="s">
        <v>485</v>
      </c>
      <c r="C11" s="164" t="s">
        <v>516</v>
      </c>
      <c r="D11" s="162" t="s">
        <v>500</v>
      </c>
      <c r="E11" s="175" t="s">
        <v>533</v>
      </c>
      <c r="I11" s="156"/>
      <c r="J11" s="156"/>
      <c r="K11" s="157"/>
      <c r="L11" s="156"/>
      <c r="M11" s="156"/>
    </row>
    <row r="12" spans="2:20" x14ac:dyDescent="0.3">
      <c r="B12" s="174" t="s">
        <v>484</v>
      </c>
      <c r="C12" s="161" t="s">
        <v>535</v>
      </c>
      <c r="D12" s="162" t="s">
        <v>504</v>
      </c>
      <c r="E12" s="175" t="s">
        <v>534</v>
      </c>
      <c r="I12" s="156"/>
      <c r="J12" s="156"/>
      <c r="K12" s="158"/>
      <c r="L12" s="156"/>
      <c r="M12" s="156"/>
    </row>
    <row r="13" spans="2:20" x14ac:dyDescent="0.3">
      <c r="B13" s="174" t="s">
        <v>485</v>
      </c>
      <c r="C13" s="161" t="s">
        <v>535</v>
      </c>
      <c r="D13" s="162" t="s">
        <v>504</v>
      </c>
      <c r="E13" s="175" t="s">
        <v>534</v>
      </c>
      <c r="I13" s="156"/>
      <c r="J13" s="156"/>
      <c r="K13" s="158"/>
      <c r="L13" s="156"/>
      <c r="M13" s="156"/>
    </row>
    <row r="14" spans="2:20" x14ac:dyDescent="0.3">
      <c r="B14" s="174" t="s">
        <v>640</v>
      </c>
      <c r="C14" s="161" t="s">
        <v>546</v>
      </c>
      <c r="D14" s="162" t="s">
        <v>636</v>
      </c>
      <c r="E14" s="175" t="s">
        <v>547</v>
      </c>
      <c r="I14" s="156"/>
      <c r="J14" s="156"/>
      <c r="K14" s="158"/>
      <c r="L14" s="156"/>
      <c r="M14" s="156"/>
      <c r="T14" s="156"/>
    </row>
    <row r="15" spans="2:20" ht="17.25" thickBot="1" x14ac:dyDescent="0.35">
      <c r="B15" s="176" t="s">
        <v>537</v>
      </c>
      <c r="C15" s="191" t="s">
        <v>546</v>
      </c>
      <c r="D15" s="178" t="s">
        <v>636</v>
      </c>
      <c r="E15" s="179" t="s">
        <v>547</v>
      </c>
    </row>
    <row r="16" spans="2:20" ht="17.25" thickBot="1" x14ac:dyDescent="0.35">
      <c r="B16" s="223"/>
      <c r="C16" s="223"/>
      <c r="D16" s="224"/>
      <c r="E16" s="223"/>
    </row>
    <row r="17" spans="2:13" ht="17.25" thickBot="1" x14ac:dyDescent="0.35">
      <c r="B17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20260316</v>
      </c>
      <c r="C17" s="326"/>
      <c r="D17" s="326"/>
      <c r="E17" s="327"/>
      <c r="F17" s="256"/>
      <c r="I17" s="156"/>
      <c r="J17" s="156"/>
      <c r="K17" s="157"/>
      <c r="L17" s="156"/>
      <c r="M17" s="156"/>
    </row>
    <row r="18" spans="2:13" x14ac:dyDescent="0.3">
      <c r="B18" s="249" t="s">
        <v>476</v>
      </c>
      <c r="C18" s="250" t="s">
        <v>649</v>
      </c>
      <c r="D18" s="250" t="s">
        <v>512</v>
      </c>
      <c r="E18" s="251" t="s">
        <v>562</v>
      </c>
      <c r="F18" s="253" t="s">
        <v>662</v>
      </c>
      <c r="I18" s="156"/>
      <c r="J18" s="156"/>
      <c r="K18" s="157"/>
      <c r="L18" s="156"/>
      <c r="M18" s="156"/>
    </row>
    <row r="19" spans="2:13" x14ac:dyDescent="0.3">
      <c r="B19" s="204" t="s">
        <v>477</v>
      </c>
      <c r="C19" s="222" t="s">
        <v>650</v>
      </c>
      <c r="D19" s="222" t="s">
        <v>512</v>
      </c>
      <c r="E19" s="207" t="s">
        <v>563</v>
      </c>
      <c r="F19" s="253" t="s">
        <v>662</v>
      </c>
      <c r="I19" s="156"/>
      <c r="J19" s="156"/>
      <c r="K19" s="157"/>
      <c r="L19" s="156"/>
      <c r="M19" s="156"/>
    </row>
    <row r="20" spans="2:13" x14ac:dyDescent="0.3">
      <c r="B20" s="174" t="s">
        <v>637</v>
      </c>
      <c r="C20" s="222" t="s">
        <v>657</v>
      </c>
      <c r="D20" s="222" t="s">
        <v>647</v>
      </c>
      <c r="E20" s="207" t="s">
        <v>646</v>
      </c>
      <c r="I20" s="156"/>
      <c r="J20" s="156"/>
      <c r="K20" s="157"/>
      <c r="L20" s="156"/>
      <c r="M20" s="156"/>
    </row>
    <row r="21" spans="2:13" x14ac:dyDescent="0.3">
      <c r="B21" s="174" t="s">
        <v>539</v>
      </c>
      <c r="C21" s="164" t="s">
        <v>600</v>
      </c>
      <c r="D21" s="162" t="s">
        <v>513</v>
      </c>
      <c r="E21" s="175" t="s">
        <v>648</v>
      </c>
      <c r="I21" s="156"/>
      <c r="J21" s="156"/>
      <c r="K21" s="157"/>
      <c r="L21" s="156"/>
      <c r="M21" s="156"/>
    </row>
    <row r="22" spans="2:13" ht="17.25" thickBot="1" x14ac:dyDescent="0.35">
      <c r="B22" s="176" t="s">
        <v>540</v>
      </c>
      <c r="C22" s="177" t="s">
        <v>601</v>
      </c>
      <c r="D22" s="178" t="s">
        <v>635</v>
      </c>
      <c r="E22" s="179" t="s">
        <v>661</v>
      </c>
      <c r="I22" s="156"/>
      <c r="J22" s="156"/>
      <c r="K22" s="157"/>
      <c r="L22" s="156"/>
      <c r="M22" s="156"/>
    </row>
    <row r="23" spans="2:13" ht="17.25" thickBot="1" x14ac:dyDescent="0.35"/>
    <row r="24" spans="2:13" ht="17.25" thickBot="1" x14ac:dyDescent="0.35">
      <c r="B24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20260316</v>
      </c>
      <c r="C24" s="321"/>
      <c r="D24" s="321"/>
      <c r="E24" s="322"/>
    </row>
    <row r="25" spans="2:13" x14ac:dyDescent="0.3">
      <c r="B25" s="180" t="s">
        <v>484</v>
      </c>
      <c r="C25" s="185" t="s">
        <v>543</v>
      </c>
      <c r="D25" s="182" t="s">
        <v>551</v>
      </c>
      <c r="E25" s="183" t="s">
        <v>531</v>
      </c>
    </row>
    <row r="26" spans="2:13" x14ac:dyDescent="0.3">
      <c r="B26" s="245" t="s">
        <v>252</v>
      </c>
      <c r="C26" s="246" t="s">
        <v>160</v>
      </c>
      <c r="D26" s="247" t="s">
        <v>644</v>
      </c>
      <c r="E26" s="248" t="s">
        <v>645</v>
      </c>
    </row>
    <row r="27" spans="2:13" x14ac:dyDescent="0.3">
      <c r="B27" s="245" t="s">
        <v>536</v>
      </c>
      <c r="C27" s="246" t="s">
        <v>599</v>
      </c>
      <c r="D27" s="247" t="s">
        <v>651</v>
      </c>
      <c r="E27" s="248" t="s">
        <v>652</v>
      </c>
    </row>
    <row r="28" spans="2:13" ht="17.25" thickBot="1" x14ac:dyDescent="0.35">
      <c r="B28" s="176" t="s">
        <v>537</v>
      </c>
      <c r="C28" s="191" t="s">
        <v>599</v>
      </c>
      <c r="D28" s="178" t="s">
        <v>651</v>
      </c>
      <c r="E28" s="179" t="s">
        <v>652</v>
      </c>
    </row>
    <row r="29" spans="2:13" ht="17.25" customHeight="1" thickBot="1" x14ac:dyDescent="0.35">
      <c r="I29" s="157"/>
      <c r="J29" s="157"/>
    </row>
    <row r="30" spans="2:13" ht="17.25" thickBot="1" x14ac:dyDescent="0.35">
      <c r="B30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20260316</v>
      </c>
      <c r="C30" s="332"/>
      <c r="D30" s="332"/>
      <c r="E30" s="333"/>
      <c r="I30" s="157"/>
      <c r="J30" s="157"/>
    </row>
    <row r="31" spans="2:13" x14ac:dyDescent="0.3">
      <c r="B31" s="180" t="s">
        <v>497</v>
      </c>
      <c r="C31" s="185" t="s">
        <v>480</v>
      </c>
      <c r="D31" s="182" t="s">
        <v>571</v>
      </c>
      <c r="E31" s="183" t="s">
        <v>498</v>
      </c>
      <c r="I31" s="157"/>
      <c r="J31" s="157"/>
    </row>
    <row r="32" spans="2:13" x14ac:dyDescent="0.3">
      <c r="B32" s="174" t="s">
        <v>493</v>
      </c>
      <c r="C32" s="161" t="s">
        <v>496</v>
      </c>
      <c r="D32" s="162" t="s">
        <v>499</v>
      </c>
      <c r="E32" s="175" t="s">
        <v>495</v>
      </c>
      <c r="I32" s="157"/>
      <c r="J32" s="157"/>
    </row>
    <row r="33" spans="1:11" x14ac:dyDescent="0.3">
      <c r="B33" s="174" t="s">
        <v>492</v>
      </c>
      <c r="C33" s="164" t="s">
        <v>103</v>
      </c>
      <c r="D33" s="162" t="s">
        <v>499</v>
      </c>
      <c r="E33" s="190" t="s">
        <v>494</v>
      </c>
      <c r="I33" s="157"/>
      <c r="J33" s="157"/>
    </row>
    <row r="34" spans="1:11" x14ac:dyDescent="0.3">
      <c r="B34" s="204" t="s">
        <v>605</v>
      </c>
      <c r="C34" s="221" t="s">
        <v>393</v>
      </c>
      <c r="D34" s="222" t="s">
        <v>506</v>
      </c>
      <c r="E34" s="207" t="s">
        <v>486</v>
      </c>
      <c r="I34" s="157"/>
      <c r="J34" s="157"/>
    </row>
    <row r="35" spans="1:11" x14ac:dyDescent="0.3">
      <c r="B35" s="199" t="s">
        <v>261</v>
      </c>
      <c r="C35" s="181" t="s">
        <v>78</v>
      </c>
      <c r="D35" s="182" t="s">
        <v>608</v>
      </c>
      <c r="E35" s="200" t="s">
        <v>229</v>
      </c>
      <c r="I35" s="157"/>
      <c r="J35" s="157"/>
    </row>
    <row r="36" spans="1:11" x14ac:dyDescent="0.3">
      <c r="B36" s="174" t="s">
        <v>418</v>
      </c>
      <c r="C36" s="161" t="s">
        <v>653</v>
      </c>
      <c r="D36" s="162" t="s">
        <v>500</v>
      </c>
      <c r="E36" s="175" t="s">
        <v>654</v>
      </c>
      <c r="I36" s="157"/>
      <c r="J36" s="157"/>
    </row>
    <row r="37" spans="1:11" x14ac:dyDescent="0.3">
      <c r="B37" s="174" t="s">
        <v>474</v>
      </c>
      <c r="C37" s="161" t="s">
        <v>482</v>
      </c>
      <c r="D37" s="162" t="s">
        <v>504</v>
      </c>
      <c r="E37" s="175" t="s">
        <v>488</v>
      </c>
      <c r="I37" s="157"/>
      <c r="J37" s="157"/>
    </row>
    <row r="38" spans="1:11" ht="17.25" thickBot="1" x14ac:dyDescent="0.35">
      <c r="B38" s="176" t="s">
        <v>475</v>
      </c>
      <c r="C38" s="191" t="s">
        <v>490</v>
      </c>
      <c r="D38" s="178" t="s">
        <v>501</v>
      </c>
      <c r="E38" s="179" t="s">
        <v>491</v>
      </c>
      <c r="I38" s="157"/>
      <c r="J38" s="157"/>
    </row>
    <row r="39" spans="1:11" ht="17.25" thickBot="1" x14ac:dyDescent="0.35">
      <c r="B39" s="223"/>
      <c r="C39" s="223"/>
      <c r="D39" s="224"/>
      <c r="E39" s="223"/>
      <c r="I39" s="157"/>
      <c r="J39" s="157"/>
    </row>
    <row r="40" spans="1:11" ht="17.25" thickBot="1" x14ac:dyDescent="0.35">
      <c r="B40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20260316</v>
      </c>
      <c r="C40" s="329"/>
      <c r="D40" s="329"/>
      <c r="E40" s="330"/>
      <c r="I40" s="157"/>
      <c r="J40" s="157"/>
    </row>
    <row r="41" spans="1:11" x14ac:dyDescent="0.3">
      <c r="A41" s="210"/>
      <c r="B41" s="174" t="s">
        <v>484</v>
      </c>
      <c r="C41" s="164" t="s">
        <v>516</v>
      </c>
      <c r="D41" s="162" t="s">
        <v>500</v>
      </c>
      <c r="E41" s="175" t="s">
        <v>533</v>
      </c>
      <c r="H41" s="159"/>
      <c r="I41" s="158"/>
      <c r="J41" s="158"/>
      <c r="K41" s="156"/>
    </row>
    <row r="42" spans="1:11" x14ac:dyDescent="0.3">
      <c r="A42" s="210"/>
      <c r="B42" s="174" t="s">
        <v>485</v>
      </c>
      <c r="C42" s="161" t="s">
        <v>532</v>
      </c>
      <c r="D42" s="162" t="s">
        <v>500</v>
      </c>
      <c r="E42" s="175" t="s">
        <v>533</v>
      </c>
      <c r="H42" s="159"/>
      <c r="I42" s="157"/>
      <c r="J42" s="158"/>
      <c r="K42" s="156"/>
    </row>
    <row r="43" spans="1:11" x14ac:dyDescent="0.3">
      <c r="A43" s="210"/>
      <c r="B43" s="174" t="s">
        <v>484</v>
      </c>
      <c r="C43" s="161" t="s">
        <v>535</v>
      </c>
      <c r="D43" s="162" t="s">
        <v>504</v>
      </c>
      <c r="E43" s="175" t="s">
        <v>534</v>
      </c>
      <c r="H43" s="156"/>
      <c r="I43" s="157"/>
      <c r="J43" s="158"/>
    </row>
    <row r="44" spans="1:11" x14ac:dyDescent="0.3">
      <c r="A44" s="210"/>
      <c r="B44" s="174" t="s">
        <v>485</v>
      </c>
      <c r="C44" s="161" t="s">
        <v>535</v>
      </c>
      <c r="D44" s="162" t="s">
        <v>504</v>
      </c>
      <c r="E44" s="175" t="s">
        <v>534</v>
      </c>
      <c r="H44" s="156"/>
      <c r="I44" s="157"/>
      <c r="J44" s="158"/>
    </row>
    <row r="45" spans="1:11" x14ac:dyDescent="0.3">
      <c r="A45" s="210"/>
      <c r="B45" s="225" t="s">
        <v>473</v>
      </c>
      <c r="C45" s="161" t="s">
        <v>438</v>
      </c>
      <c r="D45" s="162" t="s">
        <v>501</v>
      </c>
      <c r="E45" s="175" t="s">
        <v>505</v>
      </c>
      <c r="H45" s="156"/>
      <c r="I45" s="157"/>
      <c r="J45" s="158"/>
    </row>
    <row r="46" spans="1:11" ht="17.25" thickBot="1" x14ac:dyDescent="0.35">
      <c r="A46" s="210"/>
      <c r="B46" s="227" t="s">
        <v>364</v>
      </c>
      <c r="C46" s="228" t="s">
        <v>375</v>
      </c>
      <c r="D46" s="229" t="s">
        <v>501</v>
      </c>
      <c r="E46" s="230" t="s">
        <v>572</v>
      </c>
      <c r="F46" s="253" t="s">
        <v>607</v>
      </c>
      <c r="H46" s="156"/>
      <c r="I46" s="157"/>
      <c r="J46" s="158"/>
    </row>
    <row r="47" spans="1:11" ht="17.25" thickBot="1" x14ac:dyDescent="0.35">
      <c r="I47" s="157"/>
      <c r="J47" s="157"/>
    </row>
    <row r="48" spans="1:11" ht="17.25" thickBot="1" x14ac:dyDescent="0.35">
      <c r="B48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20260316</v>
      </c>
      <c r="C48" s="332"/>
      <c r="D48" s="332"/>
      <c r="E48" s="333"/>
      <c r="I48" s="157"/>
      <c r="J48" s="157"/>
    </row>
    <row r="49" spans="1:10" x14ac:dyDescent="0.3">
      <c r="B49" s="203" t="s">
        <v>492</v>
      </c>
      <c r="C49" s="182" t="s">
        <v>609</v>
      </c>
      <c r="D49" s="182" t="s">
        <v>510</v>
      </c>
      <c r="E49" s="183" t="s">
        <v>564</v>
      </c>
      <c r="I49" s="157"/>
      <c r="J49" s="157"/>
    </row>
    <row r="50" spans="1:10" x14ac:dyDescent="0.3">
      <c r="B50" s="204" t="s">
        <v>493</v>
      </c>
      <c r="C50" s="162" t="s">
        <v>609</v>
      </c>
      <c r="D50" s="162" t="s">
        <v>510</v>
      </c>
      <c r="E50" s="183" t="s">
        <v>564</v>
      </c>
      <c r="I50" s="157"/>
      <c r="J50" s="157"/>
    </row>
    <row r="51" spans="1:10" x14ac:dyDescent="0.3">
      <c r="B51" s="174" t="s">
        <v>497</v>
      </c>
      <c r="C51" s="162" t="s">
        <v>561</v>
      </c>
      <c r="D51" s="162" t="s">
        <v>511</v>
      </c>
      <c r="E51" s="175" t="s">
        <v>401</v>
      </c>
      <c r="I51" s="157"/>
      <c r="J51" s="157"/>
    </row>
    <row r="52" spans="1:10" x14ac:dyDescent="0.3">
      <c r="B52" s="174" t="s">
        <v>417</v>
      </c>
      <c r="C52" s="162" t="s">
        <v>442</v>
      </c>
      <c r="D52" s="162" t="s">
        <v>512</v>
      </c>
      <c r="E52" s="175" t="s">
        <v>559</v>
      </c>
      <c r="I52" s="157"/>
      <c r="J52" s="157"/>
    </row>
    <row r="53" spans="1:10" x14ac:dyDescent="0.3">
      <c r="B53" s="174" t="s">
        <v>418</v>
      </c>
      <c r="C53" s="162" t="s">
        <v>442</v>
      </c>
      <c r="D53" s="162" t="s">
        <v>512</v>
      </c>
      <c r="E53" s="175" t="s">
        <v>559</v>
      </c>
      <c r="I53" s="157"/>
      <c r="J53" s="157"/>
    </row>
    <row r="54" spans="1:10" x14ac:dyDescent="0.3">
      <c r="B54" s="174" t="s">
        <v>474</v>
      </c>
      <c r="C54" s="162" t="s">
        <v>557</v>
      </c>
      <c r="D54" s="162" t="s">
        <v>513</v>
      </c>
      <c r="E54" s="175" t="s">
        <v>555</v>
      </c>
      <c r="I54" s="157"/>
      <c r="J54" s="157"/>
    </row>
    <row r="55" spans="1:10" ht="17.25" thickBot="1" x14ac:dyDescent="0.35">
      <c r="B55" s="176" t="s">
        <v>509</v>
      </c>
      <c r="C55" s="178" t="s">
        <v>554</v>
      </c>
      <c r="D55" s="178" t="s">
        <v>514</v>
      </c>
      <c r="E55" s="179" t="s">
        <v>553</v>
      </c>
      <c r="I55" s="157"/>
      <c r="J55" s="157"/>
    </row>
    <row r="56" spans="1:10" ht="17.25" thickBot="1" x14ac:dyDescent="0.35">
      <c r="A56" s="210"/>
      <c r="E56" s="156"/>
      <c r="I56" s="157"/>
      <c r="J56" s="157"/>
    </row>
    <row r="57" spans="1:10" ht="17.25" thickBot="1" x14ac:dyDescent="0.35">
      <c r="B57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20260316</v>
      </c>
      <c r="C57" s="329"/>
      <c r="D57" s="329"/>
      <c r="E57" s="330"/>
      <c r="I57" s="157"/>
      <c r="J57" s="157"/>
    </row>
    <row r="58" spans="1:10" x14ac:dyDescent="0.3">
      <c r="B58" s="188" t="s">
        <v>484</v>
      </c>
      <c r="C58" s="193" t="s">
        <v>543</v>
      </c>
      <c r="D58" s="189" t="s">
        <v>551</v>
      </c>
      <c r="E58" s="194" t="s">
        <v>531</v>
      </c>
      <c r="I58" s="157"/>
      <c r="J58" s="157"/>
    </row>
    <row r="59" spans="1:10" x14ac:dyDescent="0.3">
      <c r="B59" s="174" t="s">
        <v>485</v>
      </c>
      <c r="C59" s="161" t="s">
        <v>543</v>
      </c>
      <c r="D59" s="162" t="s">
        <v>551</v>
      </c>
      <c r="E59" s="175" t="s">
        <v>531</v>
      </c>
      <c r="I59" s="157"/>
      <c r="J59" s="157"/>
    </row>
    <row r="60" spans="1:10" x14ac:dyDescent="0.3">
      <c r="B60" s="174" t="s">
        <v>366</v>
      </c>
      <c r="C60" s="162" t="s">
        <v>423</v>
      </c>
      <c r="D60" s="162" t="s">
        <v>510</v>
      </c>
      <c r="E60" s="207" t="s">
        <v>565</v>
      </c>
      <c r="I60" s="157"/>
      <c r="J60" s="157"/>
    </row>
    <row r="61" spans="1:10" x14ac:dyDescent="0.3">
      <c r="B61" s="204" t="s">
        <v>364</v>
      </c>
      <c r="C61" s="221" t="s">
        <v>375</v>
      </c>
      <c r="D61" s="222" t="s">
        <v>510</v>
      </c>
      <c r="E61" s="207" t="s">
        <v>572</v>
      </c>
      <c r="F61" s="257" t="s">
        <v>660</v>
      </c>
      <c r="I61" s="157"/>
      <c r="J61" s="157"/>
    </row>
    <row r="62" spans="1:10" ht="17.25" thickBot="1" x14ac:dyDescent="0.35">
      <c r="B62" s="176" t="s">
        <v>605</v>
      </c>
      <c r="C62" s="178" t="s">
        <v>606</v>
      </c>
      <c r="D62" s="178" t="s">
        <v>514</v>
      </c>
      <c r="E62" s="208" t="s">
        <v>566</v>
      </c>
      <c r="I62" s="157"/>
      <c r="J62" s="157"/>
    </row>
    <row r="63" spans="1:10" ht="15" customHeight="1" thickBot="1" x14ac:dyDescent="0.35">
      <c r="B63" s="223"/>
      <c r="C63" s="224"/>
      <c r="D63" s="224"/>
      <c r="E63" s="226"/>
      <c r="I63" s="157"/>
      <c r="J63" s="157"/>
    </row>
    <row r="64" spans="1:10" ht="17.25" thickBot="1" x14ac:dyDescent="0.35">
      <c r="B64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20260316</v>
      </c>
      <c r="C64" s="335"/>
      <c r="D64" s="335"/>
      <c r="E64" s="336"/>
      <c r="I64" s="157"/>
      <c r="J64" s="157"/>
    </row>
    <row r="65" spans="2:10" x14ac:dyDescent="0.3">
      <c r="B65" s="188" t="s">
        <v>622</v>
      </c>
      <c r="C65" s="193" t="s">
        <v>623</v>
      </c>
      <c r="D65" s="189" t="s">
        <v>608</v>
      </c>
      <c r="E65" s="194" t="s">
        <v>628</v>
      </c>
      <c r="I65" s="157"/>
      <c r="J65" s="157"/>
    </row>
    <row r="66" spans="2:10" x14ac:dyDescent="0.3">
      <c r="B66" s="174" t="s">
        <v>456</v>
      </c>
      <c r="C66" s="161" t="s">
        <v>631</v>
      </c>
      <c r="D66" s="162" t="s">
        <v>627</v>
      </c>
      <c r="E66" s="175" t="s">
        <v>630</v>
      </c>
      <c r="I66" s="157"/>
      <c r="J66" s="157"/>
    </row>
    <row r="67" spans="2:10" ht="17.25" thickBot="1" x14ac:dyDescent="0.35">
      <c r="B67" s="176" t="s">
        <v>626</v>
      </c>
      <c r="C67" s="191"/>
      <c r="D67" s="178" t="s">
        <v>504</v>
      </c>
      <c r="E67" s="179" t="s">
        <v>629</v>
      </c>
      <c r="I67" s="157"/>
      <c r="J67" s="157"/>
    </row>
    <row r="68" spans="2:10" ht="17.25" thickBot="1" x14ac:dyDescent="0.35">
      <c r="B68" s="223"/>
      <c r="C68" s="224"/>
      <c r="D68" s="224"/>
      <c r="E68" s="226"/>
      <c r="I68" s="157"/>
      <c r="J68" s="157"/>
    </row>
    <row r="69" spans="2:10" ht="17.25" thickBot="1" x14ac:dyDescent="0.35">
      <c r="B69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20260316</v>
      </c>
      <c r="C69" s="335"/>
      <c r="D69" s="335"/>
      <c r="E69" s="336"/>
      <c r="I69" s="157"/>
      <c r="J69" s="157"/>
    </row>
    <row r="70" spans="2:10" x14ac:dyDescent="0.3">
      <c r="B70" s="188" t="s">
        <v>618</v>
      </c>
      <c r="C70" s="193" t="s">
        <v>619</v>
      </c>
      <c r="D70" s="189" t="s">
        <v>500</v>
      </c>
      <c r="E70" s="194" t="s">
        <v>656</v>
      </c>
      <c r="I70" s="157"/>
      <c r="J70" s="157"/>
    </row>
    <row r="71" spans="2:10" ht="17.25" thickBot="1" x14ac:dyDescent="0.35">
      <c r="B71" s="176" t="s">
        <v>613</v>
      </c>
      <c r="C71" s="191" t="s">
        <v>614</v>
      </c>
      <c r="D71" s="178" t="s">
        <v>504</v>
      </c>
      <c r="E71" s="179" t="s">
        <v>615</v>
      </c>
      <c r="F71" s="253" t="s">
        <v>655</v>
      </c>
      <c r="I71" s="157"/>
      <c r="J71" s="157"/>
    </row>
    <row r="72" spans="2:10" ht="17.25" thickBot="1" x14ac:dyDescent="0.35">
      <c r="B72" s="223"/>
      <c r="C72" s="224"/>
      <c r="D72" s="224"/>
      <c r="E72" s="226"/>
      <c r="I72" s="157"/>
      <c r="J72" s="157"/>
    </row>
    <row r="73" spans="2:10" ht="17.25" thickBot="1" x14ac:dyDescent="0.35">
      <c r="B73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20260316</v>
      </c>
      <c r="C73" s="335"/>
      <c r="D73" s="335"/>
      <c r="E73" s="336"/>
      <c r="I73" s="157"/>
      <c r="J73" s="157"/>
    </row>
    <row r="74" spans="2:10" x14ac:dyDescent="0.3">
      <c r="B74" s="188" t="s">
        <v>626</v>
      </c>
      <c r="C74" s="161" t="s">
        <v>632</v>
      </c>
      <c r="D74" s="162" t="s">
        <v>512</v>
      </c>
      <c r="E74" s="175" t="s">
        <v>633</v>
      </c>
      <c r="I74" s="157"/>
      <c r="J74" s="157"/>
    </row>
    <row r="75" spans="2:10" x14ac:dyDescent="0.3">
      <c r="B75" s="174" t="s">
        <v>456</v>
      </c>
      <c r="C75" s="161" t="s">
        <v>632</v>
      </c>
      <c r="D75" s="162" t="s">
        <v>512</v>
      </c>
      <c r="E75" s="175" t="s">
        <v>633</v>
      </c>
      <c r="I75" s="157"/>
      <c r="J75" s="157"/>
    </row>
    <row r="76" spans="2:10" ht="17.25" thickBot="1" x14ac:dyDescent="0.35">
      <c r="B76" s="176" t="s">
        <v>621</v>
      </c>
      <c r="C76" s="191" t="s">
        <v>625</v>
      </c>
      <c r="D76" s="178" t="s">
        <v>635</v>
      </c>
      <c r="E76" s="179" t="s">
        <v>638</v>
      </c>
      <c r="I76" s="157"/>
      <c r="J76" s="157"/>
    </row>
    <row r="77" spans="2:10" ht="17.25" thickBot="1" x14ac:dyDescent="0.35">
      <c r="B77" s="223"/>
      <c r="C77" s="224"/>
      <c r="D77" s="224"/>
      <c r="E77" s="226"/>
      <c r="I77" s="157"/>
      <c r="J77" s="157"/>
    </row>
    <row r="78" spans="2:10" ht="17.25" thickBot="1" x14ac:dyDescent="0.35">
      <c r="B78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20260316</v>
      </c>
      <c r="C78" s="335"/>
      <c r="D78" s="335"/>
      <c r="E78" s="336"/>
      <c r="I78" s="157"/>
      <c r="J78" s="157"/>
    </row>
    <row r="79" spans="2:10" x14ac:dyDescent="0.3">
      <c r="B79" s="188" t="s">
        <v>613</v>
      </c>
      <c r="C79" s="193" t="s">
        <v>616</v>
      </c>
      <c r="D79" s="189" t="s">
        <v>510</v>
      </c>
      <c r="E79" s="194" t="s">
        <v>634</v>
      </c>
      <c r="F79" s="252"/>
      <c r="I79" s="157"/>
      <c r="J79" s="157"/>
    </row>
    <row r="80" spans="2:10" ht="17.25" thickBot="1" x14ac:dyDescent="0.35">
      <c r="B80" s="176" t="s">
        <v>617</v>
      </c>
      <c r="C80" s="191" t="s">
        <v>620</v>
      </c>
      <c r="D80" s="178" t="s">
        <v>513</v>
      </c>
      <c r="E80" s="179" t="s">
        <v>624</v>
      </c>
      <c r="I80" s="157"/>
      <c r="J80" s="157"/>
    </row>
    <row r="81" spans="2:10" x14ac:dyDescent="0.3">
      <c r="B81" s="223"/>
      <c r="C81" s="223"/>
      <c r="D81" s="224"/>
      <c r="E81" s="223"/>
      <c r="I81" s="157"/>
      <c r="J81" s="157"/>
    </row>
    <row r="82" spans="2:10" x14ac:dyDescent="0.3">
      <c r="B82" s="223"/>
      <c r="C82" s="223"/>
      <c r="D82" s="224"/>
      <c r="E82" s="223"/>
      <c r="I82" s="157"/>
      <c r="J82" s="157"/>
    </row>
    <row r="83" spans="2:10" x14ac:dyDescent="0.3">
      <c r="B83" s="223"/>
      <c r="C83" s="223"/>
      <c r="D83" s="224"/>
      <c r="E83" s="223"/>
      <c r="I83" s="157"/>
      <c r="J83" s="157"/>
    </row>
    <row r="84" spans="2:10" ht="15" customHeight="1" thickBot="1" x14ac:dyDescent="0.35"/>
    <row r="85" spans="2:10" ht="17.25" thickBot="1" x14ac:dyDescent="0.35">
      <c r="B85" s="315" t="str">
        <f ca="1">"출력일 " &amp;TEXT(TODAY(),"yyyymmdd") &amp; "           금요일 등원 (조쌤) " &amp;"                            작성일  " &amp;MID(CELL("filename",A1),FIND("]",CELL("filename",A1))+1,255)</f>
        <v>출력일 20260629           금요일 등원 (조쌤)                             작성일  20260316</v>
      </c>
      <c r="C85" s="316"/>
      <c r="D85" s="316"/>
      <c r="E85" s="317"/>
    </row>
    <row r="86" spans="2:10" x14ac:dyDescent="0.3">
      <c r="B86" s="188" t="s">
        <v>411</v>
      </c>
      <c r="C86" s="193" t="s">
        <v>577</v>
      </c>
      <c r="D86" s="189" t="s">
        <v>499</v>
      </c>
      <c r="E86" s="194" t="s">
        <v>576</v>
      </c>
    </row>
    <row r="87" spans="2:10" x14ac:dyDescent="0.3">
      <c r="B87" s="174" t="s">
        <v>518</v>
      </c>
      <c r="C87" s="161" t="s">
        <v>578</v>
      </c>
      <c r="D87" s="162" t="s">
        <v>504</v>
      </c>
      <c r="E87" s="175" t="s">
        <v>581</v>
      </c>
    </row>
    <row r="88" spans="2:10" x14ac:dyDescent="0.3">
      <c r="B88" s="174" t="s">
        <v>519</v>
      </c>
      <c r="C88" s="161" t="s">
        <v>580</v>
      </c>
      <c r="D88" s="162" t="s">
        <v>501</v>
      </c>
      <c r="E88" s="175" t="s">
        <v>574</v>
      </c>
    </row>
    <row r="89" spans="2:10" x14ac:dyDescent="0.3">
      <c r="B89" s="174" t="s">
        <v>520</v>
      </c>
      <c r="C89" s="161" t="s">
        <v>580</v>
      </c>
      <c r="D89" s="162" t="s">
        <v>501</v>
      </c>
      <c r="E89" s="175" t="s">
        <v>574</v>
      </c>
    </row>
    <row r="90" spans="2:10" x14ac:dyDescent="0.3">
      <c r="B90" s="174" t="s">
        <v>465</v>
      </c>
      <c r="C90" s="161" t="s">
        <v>468</v>
      </c>
      <c r="D90" s="162" t="s">
        <v>501</v>
      </c>
      <c r="E90" s="175" t="s">
        <v>573</v>
      </c>
    </row>
    <row r="91" spans="2:10" x14ac:dyDescent="0.3">
      <c r="B91" s="174" t="s">
        <v>466</v>
      </c>
      <c r="C91" s="161" t="s">
        <v>468</v>
      </c>
      <c r="D91" s="162" t="s">
        <v>501</v>
      </c>
      <c r="E91" s="175" t="s">
        <v>573</v>
      </c>
    </row>
    <row r="92" spans="2:10" x14ac:dyDescent="0.3">
      <c r="B92" s="231" t="s">
        <v>364</v>
      </c>
      <c r="C92" s="232" t="s">
        <v>375</v>
      </c>
      <c r="D92" s="233" t="s">
        <v>501</v>
      </c>
      <c r="E92" s="234" t="s">
        <v>572</v>
      </c>
    </row>
    <row r="93" spans="2:10" ht="17.25" thickBot="1" x14ac:dyDescent="0.35">
      <c r="B93" s="176" t="s">
        <v>524</v>
      </c>
      <c r="C93" s="191" t="s">
        <v>526</v>
      </c>
      <c r="D93" s="178" t="s">
        <v>575</v>
      </c>
      <c r="E93" s="179" t="s">
        <v>525</v>
      </c>
    </row>
    <row r="94" spans="2:10" ht="17.25" thickBot="1" x14ac:dyDescent="0.35">
      <c r="B94" s="223"/>
      <c r="C94" s="223"/>
      <c r="D94" s="224"/>
      <c r="E94" s="223"/>
    </row>
    <row r="95" spans="2:10" ht="17.25" thickBot="1" x14ac:dyDescent="0.35">
      <c r="B95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20260316</v>
      </c>
      <c r="C95" s="318"/>
      <c r="D95" s="318"/>
      <c r="E95" s="319"/>
    </row>
    <row r="96" spans="2:10" x14ac:dyDescent="0.3">
      <c r="B96" s="188" t="s">
        <v>484</v>
      </c>
      <c r="C96" s="193" t="s">
        <v>532</v>
      </c>
      <c r="D96" s="189" t="s">
        <v>500</v>
      </c>
      <c r="E96" s="194" t="s">
        <v>533</v>
      </c>
    </row>
    <row r="97" spans="2:5" x14ac:dyDescent="0.3">
      <c r="B97" s="174" t="s">
        <v>485</v>
      </c>
      <c r="C97" s="161" t="s">
        <v>532</v>
      </c>
      <c r="D97" s="162" t="s">
        <v>500</v>
      </c>
      <c r="E97" s="175" t="s">
        <v>533</v>
      </c>
    </row>
    <row r="98" spans="2:5" x14ac:dyDescent="0.3">
      <c r="B98" s="174" t="s">
        <v>484</v>
      </c>
      <c r="C98" s="161" t="s">
        <v>535</v>
      </c>
      <c r="D98" s="162" t="s">
        <v>504</v>
      </c>
      <c r="E98" s="175" t="s">
        <v>534</v>
      </c>
    </row>
    <row r="99" spans="2:5" x14ac:dyDescent="0.3">
      <c r="B99" s="174" t="s">
        <v>485</v>
      </c>
      <c r="C99" s="161" t="s">
        <v>535</v>
      </c>
      <c r="D99" s="162" t="s">
        <v>504</v>
      </c>
      <c r="E99" s="175" t="s">
        <v>534</v>
      </c>
    </row>
    <row r="100" spans="2:5" x14ac:dyDescent="0.3">
      <c r="B100" s="235" t="s">
        <v>610</v>
      </c>
      <c r="C100" s="236" t="s">
        <v>611</v>
      </c>
      <c r="D100" s="237" t="s">
        <v>501</v>
      </c>
      <c r="E100" s="238" t="s">
        <v>612</v>
      </c>
    </row>
    <row r="101" spans="2:5" x14ac:dyDescent="0.3">
      <c r="B101" s="174" t="s">
        <v>433</v>
      </c>
      <c r="C101" s="162" t="s">
        <v>437</v>
      </c>
      <c r="D101" s="162" t="s">
        <v>501</v>
      </c>
      <c r="E101" s="207" t="s">
        <v>436</v>
      </c>
    </row>
    <row r="102" spans="2:5" x14ac:dyDescent="0.3">
      <c r="B102" s="174" t="s">
        <v>434</v>
      </c>
      <c r="C102" s="162" t="s">
        <v>437</v>
      </c>
      <c r="D102" s="162" t="s">
        <v>501</v>
      </c>
      <c r="E102" s="207" t="s">
        <v>436</v>
      </c>
    </row>
    <row r="103" spans="2:5" ht="17.25" thickBot="1" x14ac:dyDescent="0.35">
      <c r="B103" s="176" t="s">
        <v>588</v>
      </c>
      <c r="C103" s="196" t="s">
        <v>582</v>
      </c>
      <c r="D103" s="178" t="s">
        <v>501</v>
      </c>
      <c r="E103" s="208" t="s">
        <v>584</v>
      </c>
    </row>
    <row r="104" spans="2:5" ht="17.25" thickBot="1" x14ac:dyDescent="0.35">
      <c r="B104" s="223"/>
      <c r="C104" s="223"/>
      <c r="D104" s="224"/>
      <c r="E104" s="223"/>
    </row>
    <row r="105" spans="2:5" ht="17.25" thickBot="1" x14ac:dyDescent="0.35">
      <c r="B105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20260316</v>
      </c>
      <c r="C105" s="316"/>
      <c r="D105" s="316"/>
      <c r="E105" s="317"/>
    </row>
    <row r="106" spans="2:5" x14ac:dyDescent="0.3">
      <c r="B106" s="188" t="s">
        <v>518</v>
      </c>
      <c r="C106" s="193" t="s">
        <v>578</v>
      </c>
      <c r="D106" s="189" t="s">
        <v>510</v>
      </c>
      <c r="E106" s="194" t="s">
        <v>595</v>
      </c>
    </row>
    <row r="107" spans="2:5" x14ac:dyDescent="0.3">
      <c r="B107" s="174" t="s">
        <v>519</v>
      </c>
      <c r="C107" s="161" t="s">
        <v>580</v>
      </c>
      <c r="D107" s="162" t="s">
        <v>510</v>
      </c>
      <c r="E107" s="175" t="s">
        <v>574</v>
      </c>
    </row>
    <row r="108" spans="2:5" x14ac:dyDescent="0.3">
      <c r="B108" s="174" t="s">
        <v>520</v>
      </c>
      <c r="C108" s="161" t="s">
        <v>580</v>
      </c>
      <c r="D108" s="162" t="s">
        <v>510</v>
      </c>
      <c r="E108" s="175" t="s">
        <v>574</v>
      </c>
    </row>
    <row r="109" spans="2:5" x14ac:dyDescent="0.3">
      <c r="B109" s="174" t="s">
        <v>465</v>
      </c>
      <c r="C109" s="161" t="s">
        <v>468</v>
      </c>
      <c r="D109" s="162" t="s">
        <v>510</v>
      </c>
      <c r="E109" s="175" t="s">
        <v>573</v>
      </c>
    </row>
    <row r="110" spans="2:5" x14ac:dyDescent="0.3">
      <c r="B110" s="174" t="s">
        <v>466</v>
      </c>
      <c r="C110" s="161" t="s">
        <v>468</v>
      </c>
      <c r="D110" s="162" t="s">
        <v>510</v>
      </c>
      <c r="E110" s="175" t="s">
        <v>573</v>
      </c>
    </row>
    <row r="111" spans="2:5" x14ac:dyDescent="0.3">
      <c r="B111" s="174" t="s">
        <v>364</v>
      </c>
      <c r="C111" s="161" t="s">
        <v>375</v>
      </c>
      <c r="D111" s="162" t="s">
        <v>510</v>
      </c>
      <c r="E111" s="175" t="s">
        <v>572</v>
      </c>
    </row>
    <row r="112" spans="2:5" x14ac:dyDescent="0.3">
      <c r="B112" s="239" t="s">
        <v>610</v>
      </c>
      <c r="C112" s="240" t="s">
        <v>611</v>
      </c>
      <c r="D112" s="241" t="s">
        <v>639</v>
      </c>
      <c r="E112" s="242" t="s">
        <v>612</v>
      </c>
    </row>
    <row r="113" spans="2:5" ht="17.25" thickBot="1" x14ac:dyDescent="0.35">
      <c r="B113" s="176" t="s">
        <v>411</v>
      </c>
      <c r="C113" s="191" t="s">
        <v>577</v>
      </c>
      <c r="D113" s="178" t="s">
        <v>514</v>
      </c>
      <c r="E113" s="179" t="s">
        <v>596</v>
      </c>
    </row>
    <row r="114" spans="2:5" ht="17.25" thickBot="1" x14ac:dyDescent="0.35"/>
    <row r="115" spans="2:5" ht="17.25" thickBot="1" x14ac:dyDescent="0.35">
      <c r="B115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20260316</v>
      </c>
      <c r="C115" s="318"/>
      <c r="D115" s="318"/>
      <c r="E115" s="319"/>
    </row>
    <row r="116" spans="2:5" x14ac:dyDescent="0.3">
      <c r="B116" s="188" t="s">
        <v>484</v>
      </c>
      <c r="C116" s="193" t="s">
        <v>543</v>
      </c>
      <c r="D116" s="189" t="s">
        <v>551</v>
      </c>
      <c r="E116" s="194" t="s">
        <v>531</v>
      </c>
    </row>
    <row r="117" spans="2:5" x14ac:dyDescent="0.3">
      <c r="B117" s="174" t="s">
        <v>485</v>
      </c>
      <c r="C117" s="161" t="s">
        <v>543</v>
      </c>
      <c r="D117" s="162" t="s">
        <v>551</v>
      </c>
      <c r="E117" s="175" t="s">
        <v>531</v>
      </c>
    </row>
    <row r="118" spans="2:5" x14ac:dyDescent="0.3">
      <c r="B118" s="174" t="s">
        <v>433</v>
      </c>
      <c r="C118" s="162" t="s">
        <v>437</v>
      </c>
      <c r="D118" s="162" t="s">
        <v>512</v>
      </c>
      <c r="E118" s="207" t="s">
        <v>436</v>
      </c>
    </row>
    <row r="119" spans="2:5" x14ac:dyDescent="0.3">
      <c r="B119" s="174" t="s">
        <v>434</v>
      </c>
      <c r="C119" s="162" t="s">
        <v>437</v>
      </c>
      <c r="D119" s="162" t="s">
        <v>512</v>
      </c>
      <c r="E119" s="207" t="s">
        <v>436</v>
      </c>
    </row>
    <row r="120" spans="2:5" x14ac:dyDescent="0.3">
      <c r="B120" s="174" t="s">
        <v>588</v>
      </c>
      <c r="C120" s="195" t="s">
        <v>582</v>
      </c>
      <c r="D120" s="162" t="s">
        <v>552</v>
      </c>
      <c r="E120" s="207" t="s">
        <v>584</v>
      </c>
    </row>
    <row r="121" spans="2:5" ht="17.25" thickBot="1" x14ac:dyDescent="0.35">
      <c r="B121" s="209" t="s">
        <v>524</v>
      </c>
      <c r="C121" s="178" t="s">
        <v>592</v>
      </c>
      <c r="D121" s="178" t="s">
        <v>515</v>
      </c>
      <c r="E121" s="208" t="s">
        <v>593</v>
      </c>
    </row>
  </sheetData>
  <mergeCells count="16">
    <mergeCell ref="B2:E2"/>
    <mergeCell ref="B17:E17"/>
    <mergeCell ref="B8:E8"/>
    <mergeCell ref="B24:E24"/>
    <mergeCell ref="B30:E30"/>
    <mergeCell ref="B115:E115"/>
    <mergeCell ref="B64:E64"/>
    <mergeCell ref="B69:E69"/>
    <mergeCell ref="B73:E73"/>
    <mergeCell ref="B78:E78"/>
    <mergeCell ref="B40:E40"/>
    <mergeCell ref="B57:E57"/>
    <mergeCell ref="B85:E85"/>
    <mergeCell ref="B105:E105"/>
    <mergeCell ref="B95:E95"/>
    <mergeCell ref="B48:E48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40" fitToHeight="0" orientation="landscape" r:id="rId1"/>
  <rowBreaks count="7" manualBreakCount="7">
    <brk id="15" max="16383" man="1"/>
    <brk id="28" max="5" man="1"/>
    <brk id="46" max="16383" man="1"/>
    <brk id="63" max="5" man="1"/>
    <brk id="80" max="5" man="1"/>
    <brk id="84" max="5" man="1"/>
    <brk id="103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F90A-B3F5-4F2D-AA56-B433F0633827}">
  <dimension ref="A1:T119"/>
  <sheetViews>
    <sheetView view="pageBreakPreview" zoomScale="160" zoomScaleNormal="100" zoomScaleSheetLayoutView="160" workbookViewId="0">
      <selection activeCell="A20" sqref="A20:XFD20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20260323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 t="s">
        <v>663</v>
      </c>
      <c r="K4" s="157"/>
    </row>
    <row r="5" spans="2:20" x14ac:dyDescent="0.3">
      <c r="B5" s="201" t="s">
        <v>476</v>
      </c>
      <c r="C5" s="197" t="s">
        <v>481</v>
      </c>
      <c r="D5" s="198" t="s">
        <v>504</v>
      </c>
      <c r="E5" s="202" t="s">
        <v>478</v>
      </c>
      <c r="F5" s="254" t="s">
        <v>659</v>
      </c>
      <c r="K5" s="157"/>
    </row>
    <row r="6" spans="2:20" ht="17.25" thickBot="1" x14ac:dyDescent="0.35">
      <c r="B6" s="209" t="s">
        <v>477</v>
      </c>
      <c r="C6" s="243" t="s">
        <v>481</v>
      </c>
      <c r="D6" s="244" t="s">
        <v>504</v>
      </c>
      <c r="E6" s="208" t="s">
        <v>478</v>
      </c>
      <c r="F6" s="253" t="s">
        <v>659</v>
      </c>
      <c r="K6" s="157"/>
    </row>
    <row r="7" spans="2:20" ht="17.25" thickBot="1" x14ac:dyDescent="0.35">
      <c r="B7" s="156"/>
      <c r="C7" s="156"/>
      <c r="D7" s="158"/>
      <c r="E7" s="156"/>
      <c r="F7" s="252"/>
      <c r="I7" s="156"/>
      <c r="K7" s="157"/>
    </row>
    <row r="8" spans="2:20" ht="17.25" thickBot="1" x14ac:dyDescent="0.35">
      <c r="B8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20260323</v>
      </c>
      <c r="C8" s="323"/>
      <c r="D8" s="323"/>
      <c r="E8" s="324"/>
      <c r="I8" s="156"/>
      <c r="J8" s="156"/>
      <c r="K8" s="157"/>
      <c r="L8" s="156"/>
      <c r="M8" s="156"/>
    </row>
    <row r="9" spans="2:20" x14ac:dyDescent="0.3">
      <c r="B9" s="188" t="s">
        <v>637</v>
      </c>
      <c r="C9" s="193" t="s">
        <v>390</v>
      </c>
      <c r="D9" s="189" t="s">
        <v>503</v>
      </c>
      <c r="E9" s="194" t="s">
        <v>642</v>
      </c>
      <c r="F9" s="253" t="s">
        <v>658</v>
      </c>
      <c r="I9" s="156"/>
      <c r="J9" s="156"/>
      <c r="K9" s="157"/>
      <c r="L9" s="156"/>
      <c r="M9" s="156"/>
    </row>
    <row r="10" spans="2:20" x14ac:dyDescent="0.3">
      <c r="B10" s="174" t="s">
        <v>484</v>
      </c>
      <c r="C10" s="164" t="s">
        <v>516</v>
      </c>
      <c r="D10" s="162" t="s">
        <v>500</v>
      </c>
      <c r="E10" s="175" t="s">
        <v>533</v>
      </c>
      <c r="I10" s="156"/>
      <c r="J10" s="156"/>
      <c r="K10" s="157"/>
      <c r="L10" s="156"/>
      <c r="M10" s="156"/>
    </row>
    <row r="11" spans="2:20" x14ac:dyDescent="0.3">
      <c r="B11" s="174" t="s">
        <v>485</v>
      </c>
      <c r="C11" s="164" t="s">
        <v>516</v>
      </c>
      <c r="D11" s="162" t="s">
        <v>500</v>
      </c>
      <c r="E11" s="175" t="s">
        <v>533</v>
      </c>
      <c r="I11" s="156"/>
      <c r="J11" s="156"/>
      <c r="K11" s="157"/>
      <c r="L11" s="156"/>
      <c r="M11" s="156"/>
    </row>
    <row r="12" spans="2:20" x14ac:dyDescent="0.3">
      <c r="B12" s="174" t="s">
        <v>484</v>
      </c>
      <c r="C12" s="161" t="s">
        <v>535</v>
      </c>
      <c r="D12" s="162" t="s">
        <v>504</v>
      </c>
      <c r="E12" s="175" t="s">
        <v>534</v>
      </c>
      <c r="I12" s="156"/>
      <c r="J12" s="156"/>
      <c r="K12" s="158"/>
      <c r="L12" s="156"/>
      <c r="M12" s="156"/>
    </row>
    <row r="13" spans="2:20" x14ac:dyDescent="0.3">
      <c r="B13" s="174" t="s">
        <v>485</v>
      </c>
      <c r="C13" s="161" t="s">
        <v>535</v>
      </c>
      <c r="D13" s="162" t="s">
        <v>504</v>
      </c>
      <c r="E13" s="175" t="s">
        <v>534</v>
      </c>
      <c r="I13" s="156"/>
      <c r="J13" s="156"/>
      <c r="K13" s="158"/>
      <c r="L13" s="156"/>
      <c r="M13" s="156"/>
    </row>
    <row r="14" spans="2:20" x14ac:dyDescent="0.3">
      <c r="B14" s="174" t="s">
        <v>640</v>
      </c>
      <c r="C14" s="161" t="s">
        <v>546</v>
      </c>
      <c r="D14" s="162" t="s">
        <v>636</v>
      </c>
      <c r="E14" s="175" t="s">
        <v>547</v>
      </c>
      <c r="I14" s="156"/>
      <c r="J14" s="156"/>
      <c r="K14" s="158"/>
      <c r="L14" s="156"/>
      <c r="M14" s="156"/>
      <c r="T14" s="156"/>
    </row>
    <row r="15" spans="2:20" ht="17.25" thickBot="1" x14ac:dyDescent="0.35">
      <c r="B15" s="176" t="s">
        <v>537</v>
      </c>
      <c r="C15" s="191" t="s">
        <v>546</v>
      </c>
      <c r="D15" s="178" t="s">
        <v>636</v>
      </c>
      <c r="E15" s="179" t="s">
        <v>547</v>
      </c>
    </row>
    <row r="16" spans="2:20" ht="17.25" thickBot="1" x14ac:dyDescent="0.35">
      <c r="B16" s="223"/>
      <c r="C16" s="223"/>
      <c r="D16" s="224"/>
      <c r="E16" s="223"/>
    </row>
    <row r="17" spans="2:13" ht="17.25" thickBot="1" x14ac:dyDescent="0.35">
      <c r="B17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20260323</v>
      </c>
      <c r="C17" s="326"/>
      <c r="D17" s="326"/>
      <c r="E17" s="327"/>
      <c r="F17" s="256"/>
      <c r="I17" s="156"/>
      <c r="J17" s="156"/>
      <c r="K17" s="157"/>
      <c r="L17" s="156"/>
      <c r="M17" s="156"/>
    </row>
    <row r="18" spans="2:13" x14ac:dyDescent="0.3">
      <c r="B18" s="249" t="s">
        <v>476</v>
      </c>
      <c r="C18" s="250" t="s">
        <v>649</v>
      </c>
      <c r="D18" s="250" t="s">
        <v>512</v>
      </c>
      <c r="E18" s="251" t="s">
        <v>562</v>
      </c>
      <c r="F18" s="253" t="s">
        <v>662</v>
      </c>
      <c r="I18" s="156"/>
      <c r="J18" s="156"/>
      <c r="K18" s="157"/>
      <c r="L18" s="156"/>
      <c r="M18" s="156"/>
    </row>
    <row r="19" spans="2:13" x14ac:dyDescent="0.3">
      <c r="B19" s="204" t="s">
        <v>477</v>
      </c>
      <c r="C19" s="222" t="s">
        <v>650</v>
      </c>
      <c r="D19" s="222" t="s">
        <v>512</v>
      </c>
      <c r="E19" s="207" t="s">
        <v>563</v>
      </c>
      <c r="F19" s="253" t="s">
        <v>662</v>
      </c>
      <c r="I19" s="156"/>
      <c r="J19" s="156"/>
      <c r="K19" s="157"/>
      <c r="L19" s="156"/>
      <c r="M19" s="156"/>
    </row>
    <row r="20" spans="2:13" x14ac:dyDescent="0.3">
      <c r="B20" s="174" t="s">
        <v>637</v>
      </c>
      <c r="C20" s="222" t="s">
        <v>657</v>
      </c>
      <c r="D20" s="222" t="s">
        <v>512</v>
      </c>
      <c r="E20" s="207" t="s">
        <v>646</v>
      </c>
      <c r="F20" s="252" t="s">
        <v>489</v>
      </c>
      <c r="I20" s="156"/>
      <c r="J20" s="156"/>
      <c r="K20" s="157"/>
      <c r="L20" s="156"/>
      <c r="M20" s="156"/>
    </row>
    <row r="21" spans="2:13" x14ac:dyDescent="0.3">
      <c r="B21" s="174" t="s">
        <v>667</v>
      </c>
      <c r="C21" s="222" t="s">
        <v>601</v>
      </c>
      <c r="D21" s="222" t="s">
        <v>513</v>
      </c>
      <c r="E21" s="207" t="s">
        <v>668</v>
      </c>
      <c r="F21" s="252"/>
    </row>
    <row r="22" spans="2:13" x14ac:dyDescent="0.3">
      <c r="B22" s="174" t="s">
        <v>539</v>
      </c>
      <c r="C22" s="164" t="s">
        <v>600</v>
      </c>
      <c r="D22" s="162" t="s">
        <v>635</v>
      </c>
      <c r="E22" s="175" t="s">
        <v>648</v>
      </c>
      <c r="F22" s="157"/>
    </row>
    <row r="23" spans="2:13" ht="17.25" thickBot="1" x14ac:dyDescent="0.35">
      <c r="B23" s="176" t="s">
        <v>664</v>
      </c>
      <c r="C23" s="177" t="s">
        <v>665</v>
      </c>
      <c r="D23" s="178" t="s">
        <v>515</v>
      </c>
      <c r="E23" s="179" t="s">
        <v>666</v>
      </c>
      <c r="F23" s="158" t="s">
        <v>669</v>
      </c>
      <c r="G23" s="156"/>
      <c r="H23" s="156"/>
      <c r="I23" s="156"/>
      <c r="J23" s="156"/>
      <c r="K23" s="157"/>
      <c r="L23" s="156"/>
      <c r="M23" s="156"/>
    </row>
    <row r="24" spans="2:13" ht="17.25" thickBot="1" x14ac:dyDescent="0.35"/>
    <row r="25" spans="2:13" ht="17.25" thickBot="1" x14ac:dyDescent="0.35">
      <c r="B25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20260323</v>
      </c>
      <c r="C25" s="321"/>
      <c r="D25" s="321"/>
      <c r="E25" s="322"/>
    </row>
    <row r="26" spans="2:13" x14ac:dyDescent="0.3">
      <c r="B26" s="180" t="s">
        <v>484</v>
      </c>
      <c r="C26" s="185" t="s">
        <v>543</v>
      </c>
      <c r="D26" s="182" t="s">
        <v>551</v>
      </c>
      <c r="E26" s="183" t="s">
        <v>531</v>
      </c>
    </row>
    <row r="27" spans="2:13" x14ac:dyDescent="0.3">
      <c r="B27" s="245" t="s">
        <v>252</v>
      </c>
      <c r="C27" s="246" t="s">
        <v>160</v>
      </c>
      <c r="D27" s="247" t="s">
        <v>644</v>
      </c>
      <c r="E27" s="248" t="s">
        <v>645</v>
      </c>
    </row>
    <row r="28" spans="2:13" x14ac:dyDescent="0.3">
      <c r="B28" s="245" t="s">
        <v>536</v>
      </c>
      <c r="C28" s="246" t="s">
        <v>599</v>
      </c>
      <c r="D28" s="247" t="s">
        <v>514</v>
      </c>
      <c r="E28" s="248" t="s">
        <v>652</v>
      </c>
    </row>
    <row r="29" spans="2:13" ht="17.25" thickBot="1" x14ac:dyDescent="0.35">
      <c r="B29" s="176" t="s">
        <v>537</v>
      </c>
      <c r="C29" s="191" t="s">
        <v>599</v>
      </c>
      <c r="D29" s="178" t="s">
        <v>514</v>
      </c>
      <c r="E29" s="179" t="s">
        <v>652</v>
      </c>
    </row>
    <row r="30" spans="2:13" ht="17.25" customHeight="1" thickBot="1" x14ac:dyDescent="0.35">
      <c r="I30" s="157"/>
      <c r="J30" s="157"/>
    </row>
    <row r="31" spans="2:13" ht="17.25" thickBot="1" x14ac:dyDescent="0.35">
      <c r="B31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20260323</v>
      </c>
      <c r="C31" s="332"/>
      <c r="D31" s="332"/>
      <c r="E31" s="333"/>
      <c r="I31" s="157"/>
      <c r="J31" s="157"/>
    </row>
    <row r="32" spans="2:13" x14ac:dyDescent="0.3">
      <c r="B32" s="180" t="s">
        <v>497</v>
      </c>
      <c r="C32" s="185" t="s">
        <v>480</v>
      </c>
      <c r="D32" s="182" t="s">
        <v>571</v>
      </c>
      <c r="E32" s="183" t="s">
        <v>498</v>
      </c>
      <c r="I32" s="157"/>
      <c r="J32" s="157"/>
    </row>
    <row r="33" spans="1:11" x14ac:dyDescent="0.3">
      <c r="B33" s="174" t="s">
        <v>493</v>
      </c>
      <c r="C33" s="161" t="s">
        <v>496</v>
      </c>
      <c r="D33" s="162" t="s">
        <v>499</v>
      </c>
      <c r="E33" s="175" t="s">
        <v>495</v>
      </c>
      <c r="I33" s="157"/>
      <c r="J33" s="157"/>
    </row>
    <row r="34" spans="1:11" x14ac:dyDescent="0.3">
      <c r="B34" s="174" t="s">
        <v>492</v>
      </c>
      <c r="C34" s="164" t="s">
        <v>103</v>
      </c>
      <c r="D34" s="162" t="s">
        <v>499</v>
      </c>
      <c r="E34" s="190" t="s">
        <v>494</v>
      </c>
      <c r="I34" s="157"/>
      <c r="J34" s="157"/>
    </row>
    <row r="35" spans="1:11" x14ac:dyDescent="0.3">
      <c r="B35" s="204" t="s">
        <v>605</v>
      </c>
      <c r="C35" s="221" t="s">
        <v>393</v>
      </c>
      <c r="D35" s="222" t="s">
        <v>506</v>
      </c>
      <c r="E35" s="207" t="s">
        <v>486</v>
      </c>
      <c r="I35" s="157"/>
      <c r="J35" s="157"/>
    </row>
    <row r="36" spans="1:11" x14ac:dyDescent="0.3">
      <c r="B36" s="199" t="s">
        <v>261</v>
      </c>
      <c r="C36" s="181" t="s">
        <v>78</v>
      </c>
      <c r="D36" s="182" t="s">
        <v>608</v>
      </c>
      <c r="E36" s="200" t="s">
        <v>229</v>
      </c>
      <c r="I36" s="157"/>
      <c r="J36" s="157"/>
    </row>
    <row r="37" spans="1:11" x14ac:dyDescent="0.3">
      <c r="B37" s="174" t="s">
        <v>418</v>
      </c>
      <c r="C37" s="161" t="s">
        <v>419</v>
      </c>
      <c r="D37" s="162" t="s">
        <v>500</v>
      </c>
      <c r="E37" s="175" t="s">
        <v>678</v>
      </c>
      <c r="I37" s="157"/>
      <c r="J37" s="157"/>
    </row>
    <row r="38" spans="1:11" x14ac:dyDescent="0.3">
      <c r="B38" s="174" t="s">
        <v>474</v>
      </c>
      <c r="C38" s="161" t="s">
        <v>482</v>
      </c>
      <c r="D38" s="162" t="s">
        <v>504</v>
      </c>
      <c r="E38" s="175" t="s">
        <v>488</v>
      </c>
      <c r="I38" s="157"/>
      <c r="J38" s="157"/>
    </row>
    <row r="39" spans="1:11" ht="17.25" thickBot="1" x14ac:dyDescent="0.35">
      <c r="B39" s="176" t="s">
        <v>475</v>
      </c>
      <c r="C39" s="191" t="s">
        <v>490</v>
      </c>
      <c r="D39" s="178" t="s">
        <v>501</v>
      </c>
      <c r="E39" s="179" t="s">
        <v>491</v>
      </c>
      <c r="I39" s="157"/>
      <c r="J39" s="157"/>
    </row>
    <row r="40" spans="1:11" ht="17.25" thickBot="1" x14ac:dyDescent="0.35">
      <c r="B40" s="223"/>
      <c r="C40" s="223"/>
      <c r="D40" s="224"/>
      <c r="E40" s="223"/>
      <c r="I40" s="157"/>
      <c r="J40" s="157"/>
    </row>
    <row r="41" spans="1:11" ht="17.25" thickBot="1" x14ac:dyDescent="0.35">
      <c r="B41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20260323</v>
      </c>
      <c r="C41" s="329"/>
      <c r="D41" s="329"/>
      <c r="E41" s="330"/>
      <c r="I41" s="157"/>
      <c r="J41" s="157"/>
    </row>
    <row r="42" spans="1:11" x14ac:dyDescent="0.3">
      <c r="A42" s="210"/>
      <c r="B42" s="174" t="s">
        <v>484</v>
      </c>
      <c r="C42" s="164" t="s">
        <v>516</v>
      </c>
      <c r="D42" s="162" t="s">
        <v>500</v>
      </c>
      <c r="E42" s="175" t="s">
        <v>533</v>
      </c>
      <c r="H42" s="159"/>
      <c r="I42" s="158"/>
      <c r="J42" s="158"/>
      <c r="K42" s="156"/>
    </row>
    <row r="43" spans="1:11" x14ac:dyDescent="0.3">
      <c r="A43" s="210"/>
      <c r="B43" s="174" t="s">
        <v>485</v>
      </c>
      <c r="C43" s="161" t="s">
        <v>532</v>
      </c>
      <c r="D43" s="162" t="s">
        <v>500</v>
      </c>
      <c r="E43" s="175" t="s">
        <v>533</v>
      </c>
      <c r="H43" s="159"/>
      <c r="I43" s="157"/>
      <c r="J43" s="158"/>
      <c r="K43" s="156"/>
    </row>
    <row r="44" spans="1:11" x14ac:dyDescent="0.3">
      <c r="A44" s="210"/>
      <c r="B44" s="174" t="s">
        <v>484</v>
      </c>
      <c r="C44" s="161" t="s">
        <v>535</v>
      </c>
      <c r="D44" s="162" t="s">
        <v>504</v>
      </c>
      <c r="E44" s="175" t="s">
        <v>534</v>
      </c>
      <c r="H44" s="156"/>
      <c r="I44" s="157"/>
      <c r="J44" s="158"/>
    </row>
    <row r="45" spans="1:11" x14ac:dyDescent="0.3">
      <c r="A45" s="210"/>
      <c r="B45" s="174" t="s">
        <v>485</v>
      </c>
      <c r="C45" s="161" t="s">
        <v>535</v>
      </c>
      <c r="D45" s="162" t="s">
        <v>504</v>
      </c>
      <c r="E45" s="175" t="s">
        <v>534</v>
      </c>
      <c r="H45" s="156"/>
      <c r="I45" s="157"/>
      <c r="J45" s="158"/>
    </row>
    <row r="46" spans="1:11" x14ac:dyDescent="0.3">
      <c r="A46" s="210"/>
      <c r="B46" s="225" t="s">
        <v>473</v>
      </c>
      <c r="C46" s="161" t="s">
        <v>438</v>
      </c>
      <c r="D46" s="162" t="s">
        <v>501</v>
      </c>
      <c r="E46" s="175" t="s">
        <v>505</v>
      </c>
      <c r="H46" s="156"/>
      <c r="I46" s="157"/>
      <c r="J46" s="158"/>
    </row>
    <row r="47" spans="1:11" ht="17.25" thickBot="1" x14ac:dyDescent="0.35">
      <c r="A47" s="210"/>
      <c r="B47" s="209" t="s">
        <v>364</v>
      </c>
      <c r="C47" s="243" t="s">
        <v>375</v>
      </c>
      <c r="D47" s="244" t="s">
        <v>501</v>
      </c>
      <c r="E47" s="208" t="s">
        <v>572</v>
      </c>
      <c r="F47" s="253"/>
      <c r="H47" s="156"/>
      <c r="I47" s="157"/>
      <c r="J47" s="158"/>
    </row>
    <row r="48" spans="1:11" ht="17.25" thickBot="1" x14ac:dyDescent="0.35">
      <c r="I48" s="157"/>
      <c r="J48" s="157"/>
    </row>
    <row r="49" spans="1:10" ht="17.25" thickBot="1" x14ac:dyDescent="0.35">
      <c r="B49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20260323</v>
      </c>
      <c r="C49" s="332"/>
      <c r="D49" s="332"/>
      <c r="E49" s="333"/>
      <c r="I49" s="157"/>
      <c r="J49" s="157"/>
    </row>
    <row r="50" spans="1:10" x14ac:dyDescent="0.3">
      <c r="B50" s="203" t="s">
        <v>492</v>
      </c>
      <c r="C50" s="182" t="s">
        <v>609</v>
      </c>
      <c r="D50" s="182" t="s">
        <v>510</v>
      </c>
      <c r="E50" s="183" t="s">
        <v>564</v>
      </c>
      <c r="I50" s="157"/>
      <c r="J50" s="157"/>
    </row>
    <row r="51" spans="1:10" x14ac:dyDescent="0.3">
      <c r="B51" s="204" t="s">
        <v>493</v>
      </c>
      <c r="C51" s="162" t="s">
        <v>609</v>
      </c>
      <c r="D51" s="162" t="s">
        <v>510</v>
      </c>
      <c r="E51" s="183" t="s">
        <v>564</v>
      </c>
      <c r="I51" s="157"/>
      <c r="J51" s="157"/>
    </row>
    <row r="52" spans="1:10" x14ac:dyDescent="0.3">
      <c r="B52" s="174" t="s">
        <v>497</v>
      </c>
      <c r="C52" s="162" t="s">
        <v>561</v>
      </c>
      <c r="D52" s="162" t="s">
        <v>511</v>
      </c>
      <c r="E52" s="175" t="s">
        <v>401</v>
      </c>
      <c r="I52" s="157"/>
      <c r="J52" s="157"/>
    </row>
    <row r="53" spans="1:10" x14ac:dyDescent="0.3">
      <c r="B53" s="174" t="s">
        <v>417</v>
      </c>
      <c r="C53" s="162" t="s">
        <v>442</v>
      </c>
      <c r="D53" s="162" t="s">
        <v>512</v>
      </c>
      <c r="E53" s="175" t="s">
        <v>559</v>
      </c>
      <c r="I53" s="157"/>
      <c r="J53" s="157"/>
    </row>
    <row r="54" spans="1:10" x14ac:dyDescent="0.3">
      <c r="B54" s="174" t="s">
        <v>418</v>
      </c>
      <c r="C54" s="162" t="s">
        <v>442</v>
      </c>
      <c r="D54" s="162" t="s">
        <v>512</v>
      </c>
      <c r="E54" s="175" t="s">
        <v>559</v>
      </c>
      <c r="I54" s="157"/>
      <c r="J54" s="157"/>
    </row>
    <row r="55" spans="1:10" x14ac:dyDescent="0.3">
      <c r="B55" s="174" t="s">
        <v>474</v>
      </c>
      <c r="C55" s="162" t="s">
        <v>557</v>
      </c>
      <c r="D55" s="162" t="s">
        <v>513</v>
      </c>
      <c r="E55" s="175" t="s">
        <v>555</v>
      </c>
      <c r="I55" s="157"/>
      <c r="J55" s="157"/>
    </row>
    <row r="56" spans="1:10" ht="17.25" thickBot="1" x14ac:dyDescent="0.35">
      <c r="B56" s="176" t="s">
        <v>509</v>
      </c>
      <c r="C56" s="178" t="s">
        <v>554</v>
      </c>
      <c r="D56" s="178" t="s">
        <v>514</v>
      </c>
      <c r="E56" s="179" t="s">
        <v>553</v>
      </c>
      <c r="I56" s="157"/>
      <c r="J56" s="157"/>
    </row>
    <row r="57" spans="1:10" ht="17.25" thickBot="1" x14ac:dyDescent="0.35">
      <c r="A57" s="210"/>
      <c r="E57" s="156"/>
      <c r="I57" s="157"/>
      <c r="J57" s="157"/>
    </row>
    <row r="58" spans="1:10" ht="17.25" thickBot="1" x14ac:dyDescent="0.35">
      <c r="B58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20260323</v>
      </c>
      <c r="C58" s="329"/>
      <c r="D58" s="329"/>
      <c r="E58" s="330"/>
      <c r="I58" s="157"/>
      <c r="J58" s="157"/>
    </row>
    <row r="59" spans="1:10" x14ac:dyDescent="0.3">
      <c r="B59" s="188" t="s">
        <v>484</v>
      </c>
      <c r="C59" s="193" t="s">
        <v>543</v>
      </c>
      <c r="D59" s="189" t="s">
        <v>551</v>
      </c>
      <c r="E59" s="194" t="s">
        <v>531</v>
      </c>
      <c r="I59" s="157"/>
      <c r="J59" s="157"/>
    </row>
    <row r="60" spans="1:10" x14ac:dyDescent="0.3">
      <c r="B60" s="174" t="s">
        <v>485</v>
      </c>
      <c r="C60" s="161" t="s">
        <v>543</v>
      </c>
      <c r="D60" s="162" t="s">
        <v>551</v>
      </c>
      <c r="E60" s="175" t="s">
        <v>531</v>
      </c>
      <c r="I60" s="157"/>
      <c r="J60" s="157"/>
    </row>
    <row r="61" spans="1:10" x14ac:dyDescent="0.3">
      <c r="B61" s="174" t="s">
        <v>366</v>
      </c>
      <c r="C61" s="162" t="s">
        <v>423</v>
      </c>
      <c r="D61" s="162" t="s">
        <v>510</v>
      </c>
      <c r="E61" s="207" t="s">
        <v>565</v>
      </c>
      <c r="I61" s="157"/>
      <c r="J61" s="157"/>
    </row>
    <row r="62" spans="1:10" x14ac:dyDescent="0.3">
      <c r="B62" s="204" t="s">
        <v>364</v>
      </c>
      <c r="C62" s="221" t="s">
        <v>375</v>
      </c>
      <c r="D62" s="222" t="s">
        <v>510</v>
      </c>
      <c r="E62" s="207" t="s">
        <v>572</v>
      </c>
      <c r="F62" s="257"/>
      <c r="I62" s="157"/>
      <c r="J62" s="157"/>
    </row>
    <row r="63" spans="1:10" ht="17.25" thickBot="1" x14ac:dyDescent="0.35">
      <c r="B63" s="176" t="s">
        <v>605</v>
      </c>
      <c r="C63" s="178" t="s">
        <v>606</v>
      </c>
      <c r="D63" s="178" t="s">
        <v>514</v>
      </c>
      <c r="E63" s="208" t="s">
        <v>566</v>
      </c>
      <c r="I63" s="157"/>
      <c r="J63" s="157"/>
    </row>
    <row r="64" spans="1:10" ht="15" customHeight="1" thickBot="1" x14ac:dyDescent="0.35">
      <c r="B64" s="223"/>
      <c r="C64" s="224"/>
      <c r="D64" s="224"/>
      <c r="E64" s="226"/>
      <c r="I64" s="157"/>
      <c r="J64" s="157"/>
    </row>
    <row r="65" spans="2:10" ht="17.25" thickBot="1" x14ac:dyDescent="0.35">
      <c r="B65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20260323</v>
      </c>
      <c r="C65" s="335"/>
      <c r="D65" s="335"/>
      <c r="E65" s="336"/>
      <c r="I65" s="157"/>
      <c r="J65" s="157"/>
    </row>
    <row r="66" spans="2:10" x14ac:dyDescent="0.3">
      <c r="B66" s="188" t="s">
        <v>622</v>
      </c>
      <c r="C66" s="193" t="s">
        <v>623</v>
      </c>
      <c r="D66" s="189" t="s">
        <v>608</v>
      </c>
      <c r="E66" s="194" t="s">
        <v>628</v>
      </c>
      <c r="I66" s="157"/>
      <c r="J66" s="157"/>
    </row>
    <row r="67" spans="2:10" x14ac:dyDescent="0.3">
      <c r="B67" s="174" t="s">
        <v>456</v>
      </c>
      <c r="C67" s="161" t="s">
        <v>631</v>
      </c>
      <c r="D67" s="162" t="s">
        <v>627</v>
      </c>
      <c r="E67" s="175" t="s">
        <v>630</v>
      </c>
      <c r="I67" s="157"/>
      <c r="J67" s="157"/>
    </row>
    <row r="68" spans="2:10" ht="17.25" thickBot="1" x14ac:dyDescent="0.35">
      <c r="B68" s="176" t="s">
        <v>626</v>
      </c>
      <c r="C68" s="191"/>
      <c r="D68" s="178" t="s">
        <v>504</v>
      </c>
      <c r="E68" s="179" t="s">
        <v>629</v>
      </c>
      <c r="I68" s="157"/>
      <c r="J68" s="157"/>
    </row>
    <row r="69" spans="2:10" ht="17.25" thickBot="1" x14ac:dyDescent="0.35">
      <c r="B69" s="223"/>
      <c r="C69" s="224"/>
      <c r="D69" s="224"/>
      <c r="E69" s="226"/>
      <c r="I69" s="157"/>
      <c r="J69" s="157"/>
    </row>
    <row r="70" spans="2:10" ht="17.25" thickBot="1" x14ac:dyDescent="0.35">
      <c r="B70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20260323</v>
      </c>
      <c r="C70" s="335"/>
      <c r="D70" s="335"/>
      <c r="E70" s="336"/>
      <c r="I70" s="157"/>
      <c r="J70" s="157"/>
    </row>
    <row r="71" spans="2:10" ht="17.25" thickBot="1" x14ac:dyDescent="0.35">
      <c r="B71" s="262" t="s">
        <v>618</v>
      </c>
      <c r="C71" s="263" t="s">
        <v>619</v>
      </c>
      <c r="D71" s="264" t="s">
        <v>500</v>
      </c>
      <c r="E71" s="265" t="s">
        <v>656</v>
      </c>
      <c r="I71" s="157"/>
      <c r="J71" s="157"/>
    </row>
    <row r="72" spans="2:10" ht="17.25" thickBot="1" x14ac:dyDescent="0.35">
      <c r="B72" s="223"/>
      <c r="C72" s="224"/>
      <c r="D72" s="224"/>
      <c r="E72" s="226"/>
      <c r="I72" s="157"/>
      <c r="J72" s="157"/>
    </row>
    <row r="73" spans="2:10" ht="17.25" thickBot="1" x14ac:dyDescent="0.35">
      <c r="B73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20260323</v>
      </c>
      <c r="C73" s="335"/>
      <c r="D73" s="335"/>
      <c r="E73" s="336"/>
      <c r="I73" s="157"/>
      <c r="J73" s="157"/>
    </row>
    <row r="74" spans="2:10" x14ac:dyDescent="0.3">
      <c r="B74" s="188" t="s">
        <v>626</v>
      </c>
      <c r="C74" s="161" t="s">
        <v>632</v>
      </c>
      <c r="D74" s="162" t="s">
        <v>512</v>
      </c>
      <c r="E74" s="175" t="s">
        <v>633</v>
      </c>
      <c r="I74" s="157"/>
      <c r="J74" s="157"/>
    </row>
    <row r="75" spans="2:10" x14ac:dyDescent="0.3">
      <c r="B75" s="174" t="s">
        <v>456</v>
      </c>
      <c r="C75" s="161" t="s">
        <v>632</v>
      </c>
      <c r="D75" s="162" t="s">
        <v>512</v>
      </c>
      <c r="E75" s="175" t="s">
        <v>633</v>
      </c>
      <c r="I75" s="157"/>
      <c r="J75" s="157"/>
    </row>
    <row r="76" spans="2:10" ht="17.25" thickBot="1" x14ac:dyDescent="0.35">
      <c r="B76" s="176" t="s">
        <v>621</v>
      </c>
      <c r="C76" s="191" t="s">
        <v>625</v>
      </c>
      <c r="D76" s="178" t="s">
        <v>635</v>
      </c>
      <c r="E76" s="179" t="s">
        <v>638</v>
      </c>
      <c r="I76" s="157"/>
      <c r="J76" s="157"/>
    </row>
    <row r="77" spans="2:10" ht="17.25" thickBot="1" x14ac:dyDescent="0.35">
      <c r="B77" s="223"/>
      <c r="C77" s="224"/>
      <c r="D77" s="224"/>
      <c r="E77" s="226"/>
      <c r="I77" s="157"/>
      <c r="J77" s="157"/>
    </row>
    <row r="78" spans="2:10" ht="17.25" thickBot="1" x14ac:dyDescent="0.35">
      <c r="B78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20260323</v>
      </c>
      <c r="C78" s="335"/>
      <c r="D78" s="335"/>
      <c r="E78" s="336"/>
      <c r="I78" s="157"/>
      <c r="J78" s="157"/>
    </row>
    <row r="79" spans="2:10" ht="17.25" thickBot="1" x14ac:dyDescent="0.35">
      <c r="B79" s="176" t="s">
        <v>617</v>
      </c>
      <c r="C79" s="191" t="s">
        <v>620</v>
      </c>
      <c r="D79" s="178" t="s">
        <v>513</v>
      </c>
      <c r="E79" s="179" t="s">
        <v>624</v>
      </c>
      <c r="I79" s="157"/>
      <c r="J79" s="157"/>
    </row>
    <row r="80" spans="2:10" x14ac:dyDescent="0.3">
      <c r="B80" s="223"/>
      <c r="C80" s="223"/>
      <c r="D80" s="224"/>
      <c r="E80" s="223"/>
      <c r="I80" s="157"/>
      <c r="J80" s="157"/>
    </row>
    <row r="81" spans="1:20" x14ac:dyDescent="0.3">
      <c r="B81" s="223"/>
      <c r="C81" s="223"/>
      <c r="D81" s="224"/>
      <c r="E81" s="223"/>
      <c r="I81" s="157"/>
      <c r="J81" s="157"/>
    </row>
    <row r="82" spans="1:20" x14ac:dyDescent="0.3">
      <c r="B82" s="223"/>
      <c r="C82" s="223"/>
      <c r="D82" s="224"/>
      <c r="E82" s="223"/>
      <c r="I82" s="157"/>
      <c r="J82" s="157"/>
    </row>
    <row r="83" spans="1:20" ht="15" customHeight="1" thickBot="1" x14ac:dyDescent="0.35"/>
    <row r="84" spans="1:20" ht="17.25" thickBot="1" x14ac:dyDescent="0.35">
      <c r="B84" s="315" t="str">
        <f ca="1">"출력일 " &amp;TEXT(TODAY(),"yyyymmdd") &amp; "           금요일 등원 (조쌤) " &amp;"                            작성일  " &amp;MID(CELL("filename",A1),FIND("]",CELL("filename",A1))+1,255)</f>
        <v>출력일 20260629           금요일 등원 (조쌤)                             작성일  20260323</v>
      </c>
      <c r="C84" s="316"/>
      <c r="D84" s="316"/>
      <c r="E84" s="317"/>
    </row>
    <row r="85" spans="1:20" x14ac:dyDescent="0.3">
      <c r="B85" s="188" t="s">
        <v>411</v>
      </c>
      <c r="C85" s="193" t="s">
        <v>577</v>
      </c>
      <c r="D85" s="189" t="s">
        <v>499</v>
      </c>
      <c r="E85" s="194" t="s">
        <v>576</v>
      </c>
    </row>
    <row r="86" spans="1:20" x14ac:dyDescent="0.3">
      <c r="B86" s="258" t="s">
        <v>671</v>
      </c>
      <c r="C86" s="259" t="s">
        <v>370</v>
      </c>
      <c r="D86" s="260" t="s">
        <v>500</v>
      </c>
      <c r="E86" s="261" t="s">
        <v>673</v>
      </c>
    </row>
    <row r="87" spans="1:20" x14ac:dyDescent="0.3">
      <c r="B87" s="174" t="s">
        <v>518</v>
      </c>
      <c r="C87" s="161" t="s">
        <v>578</v>
      </c>
      <c r="D87" s="162" t="s">
        <v>504</v>
      </c>
      <c r="E87" s="175" t="s">
        <v>581</v>
      </c>
    </row>
    <row r="88" spans="1:20" x14ac:dyDescent="0.3">
      <c r="B88" s="174" t="s">
        <v>519</v>
      </c>
      <c r="C88" s="161" t="s">
        <v>580</v>
      </c>
      <c r="D88" s="162" t="s">
        <v>501</v>
      </c>
      <c r="E88" s="175" t="s">
        <v>574</v>
      </c>
    </row>
    <row r="89" spans="1:20" x14ac:dyDescent="0.3">
      <c r="B89" s="174" t="s">
        <v>520</v>
      </c>
      <c r="C89" s="161" t="s">
        <v>580</v>
      </c>
      <c r="D89" s="162" t="s">
        <v>501</v>
      </c>
      <c r="E89" s="175" t="s">
        <v>574</v>
      </c>
    </row>
    <row r="90" spans="1:20" x14ac:dyDescent="0.3">
      <c r="B90" s="174" t="s">
        <v>465</v>
      </c>
      <c r="C90" s="161" t="s">
        <v>468</v>
      </c>
      <c r="D90" s="162" t="s">
        <v>501</v>
      </c>
      <c r="E90" s="175" t="s">
        <v>573</v>
      </c>
    </row>
    <row r="91" spans="1:20" ht="17.25" thickBot="1" x14ac:dyDescent="0.35">
      <c r="B91" s="176" t="s">
        <v>466</v>
      </c>
      <c r="C91" s="191" t="s">
        <v>468</v>
      </c>
      <c r="D91" s="178" t="s">
        <v>501</v>
      </c>
      <c r="E91" s="179" t="s">
        <v>670</v>
      </c>
    </row>
    <row r="92" spans="1:20" ht="17.25" thickBot="1" x14ac:dyDescent="0.35">
      <c r="B92" s="223"/>
      <c r="C92" s="223"/>
      <c r="D92" s="224"/>
      <c r="E92" s="223"/>
    </row>
    <row r="93" spans="1:20" ht="17.25" thickBot="1" x14ac:dyDescent="0.35">
      <c r="B93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20260323</v>
      </c>
      <c r="C93" s="318"/>
      <c r="D93" s="318"/>
      <c r="E93" s="319"/>
    </row>
    <row r="94" spans="1:20" x14ac:dyDescent="0.3">
      <c r="B94" s="188" t="s">
        <v>484</v>
      </c>
      <c r="C94" s="193" t="s">
        <v>532</v>
      </c>
      <c r="D94" s="189" t="s">
        <v>500</v>
      </c>
      <c r="E94" s="194" t="s">
        <v>533</v>
      </c>
    </row>
    <row r="95" spans="1:20" s="255" customFormat="1" x14ac:dyDescent="0.3">
      <c r="A95"/>
      <c r="B95" s="174" t="s">
        <v>485</v>
      </c>
      <c r="C95" s="161" t="s">
        <v>532</v>
      </c>
      <c r="D95" s="162" t="s">
        <v>500</v>
      </c>
      <c r="E95" s="175" t="s">
        <v>533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55" customFormat="1" x14ac:dyDescent="0.3">
      <c r="A96"/>
      <c r="B96" s="174" t="s">
        <v>484</v>
      </c>
      <c r="C96" s="161" t="s">
        <v>535</v>
      </c>
      <c r="D96" s="162" t="s">
        <v>504</v>
      </c>
      <c r="E96" s="175" t="s">
        <v>534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55" customFormat="1" x14ac:dyDescent="0.3">
      <c r="A97"/>
      <c r="B97" s="174" t="s">
        <v>485</v>
      </c>
      <c r="C97" s="161" t="s">
        <v>535</v>
      </c>
      <c r="D97" s="162" t="s">
        <v>504</v>
      </c>
      <c r="E97" s="175" t="s">
        <v>534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255" customFormat="1" x14ac:dyDescent="0.3">
      <c r="A98"/>
      <c r="B98" s="235" t="s">
        <v>610</v>
      </c>
      <c r="C98" s="236" t="s">
        <v>561</v>
      </c>
      <c r="D98" s="237" t="s">
        <v>501</v>
      </c>
      <c r="E98" s="238" t="s">
        <v>612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255" customFormat="1" x14ac:dyDescent="0.3">
      <c r="A99"/>
      <c r="B99" s="174" t="s">
        <v>433</v>
      </c>
      <c r="C99" s="162" t="s">
        <v>437</v>
      </c>
      <c r="D99" s="162" t="s">
        <v>501</v>
      </c>
      <c r="E99" s="207" t="s">
        <v>436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255" customFormat="1" x14ac:dyDescent="0.3">
      <c r="A100"/>
      <c r="B100" s="174" t="s">
        <v>434</v>
      </c>
      <c r="C100" s="162" t="s">
        <v>437</v>
      </c>
      <c r="D100" s="162" t="s">
        <v>501</v>
      </c>
      <c r="E100" s="207" t="s">
        <v>436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255" customFormat="1" ht="17.25" thickBot="1" x14ac:dyDescent="0.35">
      <c r="A101"/>
      <c r="B101" s="176" t="s">
        <v>588</v>
      </c>
      <c r="C101" s="196" t="s">
        <v>582</v>
      </c>
      <c r="D101" s="178" t="s">
        <v>501</v>
      </c>
      <c r="E101" s="208" t="s">
        <v>584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255" customFormat="1" ht="17.25" thickBot="1" x14ac:dyDescent="0.35">
      <c r="A102"/>
      <c r="B102" s="223"/>
      <c r="C102" s="223"/>
      <c r="D102" s="224"/>
      <c r="E102" s="223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255" customFormat="1" ht="17.25" thickBot="1" x14ac:dyDescent="0.35">
      <c r="A103"/>
      <c r="B103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20260323</v>
      </c>
      <c r="C103" s="316"/>
      <c r="D103" s="316"/>
      <c r="E103" s="317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255" customFormat="1" x14ac:dyDescent="0.3">
      <c r="A104"/>
      <c r="B104" s="188" t="s">
        <v>518</v>
      </c>
      <c r="C104" s="193" t="s">
        <v>676</v>
      </c>
      <c r="D104" s="189" t="s">
        <v>510</v>
      </c>
      <c r="E104" s="194" t="s">
        <v>595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255" customFormat="1" x14ac:dyDescent="0.3">
      <c r="A105"/>
      <c r="B105" s="174" t="s">
        <v>519</v>
      </c>
      <c r="C105" s="161" t="s">
        <v>580</v>
      </c>
      <c r="D105" s="162" t="s">
        <v>510</v>
      </c>
      <c r="E105" s="175" t="s">
        <v>574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255" customFormat="1" x14ac:dyDescent="0.3">
      <c r="A106"/>
      <c r="B106" s="174" t="s">
        <v>520</v>
      </c>
      <c r="C106" s="161" t="s">
        <v>580</v>
      </c>
      <c r="D106" s="162" t="s">
        <v>510</v>
      </c>
      <c r="E106" s="175" t="s">
        <v>574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255" customFormat="1" x14ac:dyDescent="0.3">
      <c r="A107"/>
      <c r="B107" s="174" t="s">
        <v>465</v>
      </c>
      <c r="C107" s="161" t="s">
        <v>468</v>
      </c>
      <c r="D107" s="162" t="s">
        <v>510</v>
      </c>
      <c r="E107" s="175" t="s">
        <v>573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255" customFormat="1" x14ac:dyDescent="0.3">
      <c r="A108"/>
      <c r="B108" s="174" t="s">
        <v>466</v>
      </c>
      <c r="C108" s="161" t="s">
        <v>468</v>
      </c>
      <c r="D108" s="162" t="s">
        <v>510</v>
      </c>
      <c r="E108" s="175" t="s">
        <v>573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255" customFormat="1" x14ac:dyDescent="0.3">
      <c r="A109"/>
      <c r="B109" s="174" t="s">
        <v>672</v>
      </c>
      <c r="C109" s="161" t="s">
        <v>674</v>
      </c>
      <c r="D109" s="162" t="s">
        <v>510</v>
      </c>
      <c r="E109" s="175" t="s">
        <v>675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255" customFormat="1" x14ac:dyDescent="0.3">
      <c r="A110"/>
      <c r="B110" s="239" t="s">
        <v>610</v>
      </c>
      <c r="C110" s="240" t="s">
        <v>561</v>
      </c>
      <c r="D110" s="241"/>
      <c r="E110" s="242" t="s">
        <v>612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255" customFormat="1" ht="17.25" thickBot="1" x14ac:dyDescent="0.35">
      <c r="A111"/>
      <c r="B111" s="176" t="s">
        <v>411</v>
      </c>
      <c r="C111" s="191" t="s">
        <v>677</v>
      </c>
      <c r="D111" s="178" t="s">
        <v>514</v>
      </c>
      <c r="E111" s="179" t="s">
        <v>596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255" customFormat="1" ht="17.25" thickBot="1" x14ac:dyDescent="0.35">
      <c r="A112"/>
      <c r="B112"/>
      <c r="C112"/>
      <c r="D112" s="157"/>
      <c r="E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255" customFormat="1" ht="17.25" thickBot="1" x14ac:dyDescent="0.35">
      <c r="A113"/>
      <c r="B113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20260323</v>
      </c>
      <c r="C113" s="318"/>
      <c r="D113" s="318"/>
      <c r="E113" s="319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255" customFormat="1" x14ac:dyDescent="0.3">
      <c r="A114"/>
      <c r="B114" s="188" t="s">
        <v>484</v>
      </c>
      <c r="C114" s="193" t="s">
        <v>543</v>
      </c>
      <c r="D114" s="189" t="s">
        <v>551</v>
      </c>
      <c r="E114" s="194" t="s">
        <v>531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255" customFormat="1" x14ac:dyDescent="0.3">
      <c r="A115"/>
      <c r="B115" s="174" t="s">
        <v>485</v>
      </c>
      <c r="C115" s="161" t="s">
        <v>543</v>
      </c>
      <c r="D115" s="162" t="s">
        <v>551</v>
      </c>
      <c r="E115" s="175" t="s">
        <v>531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255" customFormat="1" x14ac:dyDescent="0.3">
      <c r="A116"/>
      <c r="B116" s="239" t="s">
        <v>610</v>
      </c>
      <c r="C116" s="240" t="s">
        <v>561</v>
      </c>
      <c r="D116" s="241"/>
      <c r="E116" s="242" t="s">
        <v>612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255" customFormat="1" x14ac:dyDescent="0.3">
      <c r="A117"/>
      <c r="B117" s="174" t="s">
        <v>433</v>
      </c>
      <c r="C117" s="162" t="s">
        <v>437</v>
      </c>
      <c r="D117" s="162" t="s">
        <v>512</v>
      </c>
      <c r="E117" s="207" t="s">
        <v>436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255" customFormat="1" x14ac:dyDescent="0.3">
      <c r="A118"/>
      <c r="B118" s="174" t="s">
        <v>434</v>
      </c>
      <c r="C118" s="162" t="s">
        <v>437</v>
      </c>
      <c r="D118" s="162" t="s">
        <v>512</v>
      </c>
      <c r="E118" s="207" t="s">
        <v>436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255" customFormat="1" ht="17.25" thickBot="1" x14ac:dyDescent="0.35">
      <c r="A119"/>
      <c r="B119" s="176" t="s">
        <v>588</v>
      </c>
      <c r="C119" s="196" t="s">
        <v>582</v>
      </c>
      <c r="D119" s="178" t="s">
        <v>552</v>
      </c>
      <c r="E119" s="208" t="s">
        <v>584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</sheetData>
  <mergeCells count="16">
    <mergeCell ref="B41:E41"/>
    <mergeCell ref="B2:E2"/>
    <mergeCell ref="B8:E8"/>
    <mergeCell ref="B17:E17"/>
    <mergeCell ref="B25:E25"/>
    <mergeCell ref="B31:E31"/>
    <mergeCell ref="B84:E84"/>
    <mergeCell ref="B93:E93"/>
    <mergeCell ref="B103:E103"/>
    <mergeCell ref="B113:E113"/>
    <mergeCell ref="B49:E49"/>
    <mergeCell ref="B58:E58"/>
    <mergeCell ref="B65:E65"/>
    <mergeCell ref="B70:E70"/>
    <mergeCell ref="B73:E73"/>
    <mergeCell ref="B78:E78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40" fitToHeight="0" orientation="landscape" r:id="rId1"/>
  <rowBreaks count="7" manualBreakCount="7">
    <brk id="15" max="16383" man="1"/>
    <brk id="29" max="5" man="1"/>
    <brk id="47" max="16383" man="1"/>
    <brk id="64" max="5" man="1"/>
    <brk id="79" max="5" man="1"/>
    <brk id="83" max="5" man="1"/>
    <brk id="10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DB58-84C9-4AE3-B8FA-FE984F928BCD}">
  <dimension ref="A1:T117"/>
  <sheetViews>
    <sheetView view="pageBreakPreview" zoomScale="160" zoomScaleNormal="100" zoomScaleSheetLayoutView="160" workbookViewId="0">
      <selection activeCell="F19" sqref="F19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20260406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 t="s">
        <v>663</v>
      </c>
      <c r="K4" s="157"/>
    </row>
    <row r="5" spans="2:20" x14ac:dyDescent="0.3">
      <c r="B5" s="201" t="s">
        <v>476</v>
      </c>
      <c r="C5" s="197" t="s">
        <v>481</v>
      </c>
      <c r="D5" s="198" t="s">
        <v>504</v>
      </c>
      <c r="E5" s="202" t="s">
        <v>478</v>
      </c>
      <c r="F5" s="254" t="s">
        <v>659</v>
      </c>
      <c r="K5" s="157"/>
    </row>
    <row r="6" spans="2:20" ht="17.25" thickBot="1" x14ac:dyDescent="0.35">
      <c r="B6" s="209" t="s">
        <v>477</v>
      </c>
      <c r="C6" s="243" t="s">
        <v>481</v>
      </c>
      <c r="D6" s="244" t="s">
        <v>504</v>
      </c>
      <c r="E6" s="208" t="s">
        <v>478</v>
      </c>
      <c r="F6" s="253" t="s">
        <v>659</v>
      </c>
      <c r="K6" s="157"/>
    </row>
    <row r="7" spans="2:20" ht="17.25" thickBot="1" x14ac:dyDescent="0.35">
      <c r="B7" s="156"/>
      <c r="C7" s="156"/>
      <c r="D7" s="158"/>
      <c r="E7" s="156"/>
      <c r="F7" s="252"/>
      <c r="I7" s="156"/>
      <c r="K7" s="157"/>
    </row>
    <row r="8" spans="2:20" ht="17.25" thickBot="1" x14ac:dyDescent="0.35">
      <c r="B8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20260406</v>
      </c>
      <c r="C8" s="323"/>
      <c r="D8" s="323"/>
      <c r="E8" s="324"/>
      <c r="I8" s="156"/>
      <c r="J8" s="156"/>
      <c r="K8" s="157"/>
      <c r="L8" s="156"/>
      <c r="M8" s="156"/>
    </row>
    <row r="9" spans="2:20" x14ac:dyDescent="0.3">
      <c r="B9" s="174" t="s">
        <v>484</v>
      </c>
      <c r="C9" s="164" t="s">
        <v>516</v>
      </c>
      <c r="D9" s="162" t="s">
        <v>500</v>
      </c>
      <c r="E9" s="175" t="s">
        <v>533</v>
      </c>
      <c r="I9" s="156"/>
      <c r="J9" s="156"/>
      <c r="K9" s="157"/>
      <c r="L9" s="156"/>
      <c r="M9" s="156"/>
    </row>
    <row r="10" spans="2:20" x14ac:dyDescent="0.3">
      <c r="B10" s="174" t="s">
        <v>485</v>
      </c>
      <c r="C10" s="164" t="s">
        <v>516</v>
      </c>
      <c r="D10" s="162" t="s">
        <v>500</v>
      </c>
      <c r="E10" s="175" t="s">
        <v>533</v>
      </c>
      <c r="I10" s="156"/>
      <c r="J10" s="156"/>
      <c r="K10" s="157"/>
      <c r="L10" s="156"/>
      <c r="M10" s="156"/>
    </row>
    <row r="11" spans="2:20" x14ac:dyDescent="0.3">
      <c r="B11" s="174" t="s">
        <v>484</v>
      </c>
      <c r="C11" s="161" t="s">
        <v>535</v>
      </c>
      <c r="D11" s="162" t="s">
        <v>504</v>
      </c>
      <c r="E11" s="175" t="s">
        <v>534</v>
      </c>
      <c r="I11" s="156"/>
      <c r="J11" s="156"/>
      <c r="K11" s="158"/>
      <c r="L11" s="156"/>
      <c r="M11" s="156"/>
    </row>
    <row r="12" spans="2:20" x14ac:dyDescent="0.3">
      <c r="B12" s="174" t="s">
        <v>485</v>
      </c>
      <c r="C12" s="161" t="s">
        <v>535</v>
      </c>
      <c r="D12" s="162" t="s">
        <v>504</v>
      </c>
      <c r="E12" s="175" t="s">
        <v>534</v>
      </c>
      <c r="I12" s="156"/>
      <c r="J12" s="156"/>
      <c r="K12" s="158"/>
      <c r="L12" s="156"/>
      <c r="M12" s="156"/>
    </row>
    <row r="13" spans="2:20" x14ac:dyDescent="0.3">
      <c r="B13" s="174" t="s">
        <v>640</v>
      </c>
      <c r="C13" s="161" t="s">
        <v>546</v>
      </c>
      <c r="D13" s="162" t="s">
        <v>636</v>
      </c>
      <c r="E13" s="175" t="s">
        <v>547</v>
      </c>
      <c r="I13" s="156"/>
      <c r="J13" s="156"/>
      <c r="K13" s="158"/>
      <c r="L13" s="156"/>
      <c r="M13" s="156"/>
      <c r="T13" s="156"/>
    </row>
    <row r="14" spans="2:20" ht="17.25" thickBot="1" x14ac:dyDescent="0.35">
      <c r="B14" s="176" t="s">
        <v>537</v>
      </c>
      <c r="C14" s="191" t="s">
        <v>546</v>
      </c>
      <c r="D14" s="178" t="s">
        <v>636</v>
      </c>
      <c r="E14" s="179" t="s">
        <v>547</v>
      </c>
    </row>
    <row r="15" spans="2:20" ht="17.25" thickBot="1" x14ac:dyDescent="0.35">
      <c r="B15" s="223"/>
      <c r="C15" s="223"/>
      <c r="D15" s="224"/>
      <c r="E15" s="223"/>
    </row>
    <row r="16" spans="2:20" ht="17.25" thickBot="1" x14ac:dyDescent="0.35">
      <c r="B16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20260406</v>
      </c>
      <c r="C16" s="326"/>
      <c r="D16" s="326"/>
      <c r="E16" s="327"/>
      <c r="F16" s="256"/>
      <c r="I16" s="156"/>
      <c r="J16" s="156"/>
      <c r="K16" s="157"/>
      <c r="L16" s="156"/>
      <c r="M16" s="156"/>
    </row>
    <row r="17" spans="2:13" x14ac:dyDescent="0.3">
      <c r="B17" s="249" t="s">
        <v>476</v>
      </c>
      <c r="C17" s="250" t="s">
        <v>649</v>
      </c>
      <c r="D17" s="250" t="s">
        <v>512</v>
      </c>
      <c r="E17" s="251" t="s">
        <v>562</v>
      </c>
      <c r="F17" s="253" t="s">
        <v>662</v>
      </c>
      <c r="I17" s="156"/>
      <c r="J17" s="156"/>
      <c r="K17" s="157"/>
      <c r="L17" s="156"/>
      <c r="M17" s="156"/>
    </row>
    <row r="18" spans="2:13" x14ac:dyDescent="0.3">
      <c r="B18" s="204" t="s">
        <v>477</v>
      </c>
      <c r="C18" s="222" t="s">
        <v>650</v>
      </c>
      <c r="D18" s="222" t="s">
        <v>512</v>
      </c>
      <c r="E18" s="207" t="s">
        <v>563</v>
      </c>
      <c r="F18" s="253" t="s">
        <v>662</v>
      </c>
      <c r="I18" s="156"/>
      <c r="J18" s="156"/>
      <c r="K18" s="157"/>
      <c r="L18" s="156"/>
      <c r="M18" s="156"/>
    </row>
    <row r="19" spans="2:13" x14ac:dyDescent="0.3">
      <c r="B19" s="174" t="s">
        <v>664</v>
      </c>
      <c r="C19" s="222" t="s">
        <v>665</v>
      </c>
      <c r="D19" s="222" t="s">
        <v>682</v>
      </c>
      <c r="E19" s="207" t="s">
        <v>666</v>
      </c>
      <c r="F19" s="252" t="s">
        <v>683</v>
      </c>
    </row>
    <row r="20" spans="2:13" x14ac:dyDescent="0.3">
      <c r="B20" s="174" t="s">
        <v>539</v>
      </c>
      <c r="C20" s="164" t="s">
        <v>600</v>
      </c>
      <c r="D20" s="162" t="s">
        <v>514</v>
      </c>
      <c r="E20" s="175" t="s">
        <v>648</v>
      </c>
      <c r="F20" s="157"/>
    </row>
    <row r="21" spans="2:13" ht="17.25" thickBot="1" x14ac:dyDescent="0.35">
      <c r="B21" s="176" t="s">
        <v>667</v>
      </c>
      <c r="C21" s="177" t="s">
        <v>601</v>
      </c>
      <c r="D21" s="178" t="s">
        <v>681</v>
      </c>
      <c r="E21" s="179" t="s">
        <v>668</v>
      </c>
      <c r="F21" s="158"/>
      <c r="G21" s="156"/>
      <c r="H21" s="156"/>
      <c r="I21" s="156"/>
      <c r="J21" s="156"/>
      <c r="K21" s="157"/>
      <c r="L21" s="156"/>
      <c r="M21" s="156"/>
    </row>
    <row r="22" spans="2:13" ht="17.25" thickBot="1" x14ac:dyDescent="0.35">
      <c r="B22" s="174"/>
      <c r="C22" s="222"/>
      <c r="D22" s="222"/>
      <c r="E22" s="207"/>
    </row>
    <row r="23" spans="2:13" ht="17.25" thickBot="1" x14ac:dyDescent="0.35">
      <c r="B23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20260406</v>
      </c>
      <c r="C23" s="321"/>
      <c r="D23" s="321"/>
      <c r="E23" s="322"/>
    </row>
    <row r="24" spans="2:13" x14ac:dyDescent="0.3">
      <c r="B24" s="180" t="s">
        <v>484</v>
      </c>
      <c r="C24" s="185" t="s">
        <v>543</v>
      </c>
      <c r="D24" s="182" t="s">
        <v>551</v>
      </c>
      <c r="E24" s="183" t="s">
        <v>531</v>
      </c>
    </row>
    <row r="25" spans="2:13" x14ac:dyDescent="0.3">
      <c r="B25" s="245" t="s">
        <v>252</v>
      </c>
      <c r="C25" s="246" t="s">
        <v>160</v>
      </c>
      <c r="D25" s="247" t="s">
        <v>644</v>
      </c>
      <c r="E25" s="248" t="s">
        <v>645</v>
      </c>
    </row>
    <row r="26" spans="2:13" x14ac:dyDescent="0.3">
      <c r="B26" s="245" t="s">
        <v>536</v>
      </c>
      <c r="C26" s="246" t="s">
        <v>599</v>
      </c>
      <c r="D26" s="247" t="s">
        <v>514</v>
      </c>
      <c r="E26" s="248" t="s">
        <v>652</v>
      </c>
    </row>
    <row r="27" spans="2:13" ht="17.25" thickBot="1" x14ac:dyDescent="0.35">
      <c r="B27" s="176" t="s">
        <v>537</v>
      </c>
      <c r="C27" s="191" t="s">
        <v>599</v>
      </c>
      <c r="D27" s="178" t="s">
        <v>514</v>
      </c>
      <c r="E27" s="179" t="s">
        <v>652</v>
      </c>
    </row>
    <row r="28" spans="2:13" ht="17.25" customHeight="1" thickBot="1" x14ac:dyDescent="0.35">
      <c r="I28" s="157"/>
      <c r="J28" s="157"/>
    </row>
    <row r="29" spans="2:13" ht="17.25" thickBot="1" x14ac:dyDescent="0.35">
      <c r="B29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20260406</v>
      </c>
      <c r="C29" s="332"/>
      <c r="D29" s="332"/>
      <c r="E29" s="333"/>
      <c r="I29" s="157"/>
      <c r="J29" s="157"/>
    </row>
    <row r="30" spans="2:13" x14ac:dyDescent="0.3">
      <c r="B30" s="180" t="s">
        <v>497</v>
      </c>
      <c r="C30" s="185" t="s">
        <v>480</v>
      </c>
      <c r="D30" s="182" t="s">
        <v>571</v>
      </c>
      <c r="E30" s="183" t="s">
        <v>498</v>
      </c>
      <c r="I30" s="157"/>
      <c r="J30" s="157"/>
    </row>
    <row r="31" spans="2:13" x14ac:dyDescent="0.3">
      <c r="B31" s="174" t="s">
        <v>493</v>
      </c>
      <c r="C31" s="161" t="s">
        <v>496</v>
      </c>
      <c r="D31" s="162" t="s">
        <v>499</v>
      </c>
      <c r="E31" s="175" t="s">
        <v>495</v>
      </c>
      <c r="I31" s="157"/>
      <c r="J31" s="157"/>
    </row>
    <row r="32" spans="2:13" x14ac:dyDescent="0.3">
      <c r="B32" s="174" t="s">
        <v>492</v>
      </c>
      <c r="C32" s="164" t="s">
        <v>103</v>
      </c>
      <c r="D32" s="162" t="s">
        <v>499</v>
      </c>
      <c r="E32" s="190" t="s">
        <v>494</v>
      </c>
      <c r="I32" s="157"/>
      <c r="J32" s="157"/>
    </row>
    <row r="33" spans="1:11" x14ac:dyDescent="0.3">
      <c r="B33" s="204" t="s">
        <v>605</v>
      </c>
      <c r="C33" s="221" t="s">
        <v>393</v>
      </c>
      <c r="D33" s="222" t="s">
        <v>506</v>
      </c>
      <c r="E33" s="207" t="s">
        <v>486</v>
      </c>
      <c r="I33" s="157"/>
      <c r="J33" s="157"/>
    </row>
    <row r="34" spans="1:11" x14ac:dyDescent="0.3">
      <c r="B34" s="199" t="s">
        <v>261</v>
      </c>
      <c r="C34" s="181" t="s">
        <v>78</v>
      </c>
      <c r="D34" s="182" t="s">
        <v>608</v>
      </c>
      <c r="E34" s="200" t="s">
        <v>229</v>
      </c>
      <c r="I34" s="157"/>
      <c r="J34" s="157"/>
    </row>
    <row r="35" spans="1:11" x14ac:dyDescent="0.3">
      <c r="B35" s="174" t="s">
        <v>418</v>
      </c>
      <c r="C35" s="161" t="s">
        <v>419</v>
      </c>
      <c r="D35" s="162" t="s">
        <v>500</v>
      </c>
      <c r="E35" s="175" t="s">
        <v>678</v>
      </c>
      <c r="I35" s="157"/>
      <c r="J35" s="157"/>
    </row>
    <row r="36" spans="1:11" x14ac:dyDescent="0.3">
      <c r="B36" s="174" t="s">
        <v>474</v>
      </c>
      <c r="C36" s="161" t="s">
        <v>482</v>
      </c>
      <c r="D36" s="162" t="s">
        <v>504</v>
      </c>
      <c r="E36" s="175" t="s">
        <v>488</v>
      </c>
      <c r="I36" s="157"/>
      <c r="J36" s="157"/>
    </row>
    <row r="37" spans="1:11" ht="17.25" thickBot="1" x14ac:dyDescent="0.35">
      <c r="B37" s="176" t="s">
        <v>475</v>
      </c>
      <c r="C37" s="191" t="s">
        <v>490</v>
      </c>
      <c r="D37" s="178" t="s">
        <v>501</v>
      </c>
      <c r="E37" s="179" t="s">
        <v>491</v>
      </c>
      <c r="I37" s="157"/>
      <c r="J37" s="157"/>
    </row>
    <row r="38" spans="1:11" ht="17.25" thickBot="1" x14ac:dyDescent="0.35">
      <c r="B38" s="223"/>
      <c r="C38" s="223"/>
      <c r="D38" s="224"/>
      <c r="E38" s="223"/>
      <c r="I38" s="157"/>
      <c r="J38" s="157"/>
    </row>
    <row r="39" spans="1:11" ht="17.25" thickBot="1" x14ac:dyDescent="0.35">
      <c r="B39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20260406</v>
      </c>
      <c r="C39" s="329"/>
      <c r="D39" s="329"/>
      <c r="E39" s="330"/>
      <c r="I39" s="157"/>
      <c r="J39" s="157"/>
    </row>
    <row r="40" spans="1:11" x14ac:dyDescent="0.3">
      <c r="A40" s="210"/>
      <c r="B40" s="174" t="s">
        <v>484</v>
      </c>
      <c r="C40" s="164" t="s">
        <v>516</v>
      </c>
      <c r="D40" s="162" t="s">
        <v>500</v>
      </c>
      <c r="E40" s="175" t="s">
        <v>533</v>
      </c>
      <c r="H40" s="159"/>
      <c r="I40" s="158"/>
      <c r="J40" s="158"/>
      <c r="K40" s="156"/>
    </row>
    <row r="41" spans="1:11" x14ac:dyDescent="0.3">
      <c r="A41" s="210"/>
      <c r="B41" s="174" t="s">
        <v>485</v>
      </c>
      <c r="C41" s="161" t="s">
        <v>532</v>
      </c>
      <c r="D41" s="162" t="s">
        <v>500</v>
      </c>
      <c r="E41" s="175" t="s">
        <v>533</v>
      </c>
      <c r="H41" s="159"/>
      <c r="I41" s="157"/>
      <c r="J41" s="158"/>
      <c r="K41" s="156"/>
    </row>
    <row r="42" spans="1:11" x14ac:dyDescent="0.3">
      <c r="A42" s="210"/>
      <c r="B42" s="174" t="s">
        <v>484</v>
      </c>
      <c r="C42" s="161" t="s">
        <v>535</v>
      </c>
      <c r="D42" s="162" t="s">
        <v>504</v>
      </c>
      <c r="E42" s="175" t="s">
        <v>534</v>
      </c>
      <c r="H42" s="156"/>
      <c r="I42" s="157"/>
      <c r="J42" s="158"/>
    </row>
    <row r="43" spans="1:11" x14ac:dyDescent="0.3">
      <c r="A43" s="210"/>
      <c r="B43" s="174" t="s">
        <v>485</v>
      </c>
      <c r="C43" s="161" t="s">
        <v>535</v>
      </c>
      <c r="D43" s="162" t="s">
        <v>504</v>
      </c>
      <c r="E43" s="175" t="s">
        <v>534</v>
      </c>
      <c r="H43" s="156"/>
      <c r="I43" s="157"/>
      <c r="J43" s="158"/>
    </row>
    <row r="44" spans="1:11" x14ac:dyDescent="0.3">
      <c r="A44" s="210"/>
      <c r="B44" s="225" t="s">
        <v>473</v>
      </c>
      <c r="C44" s="161" t="s">
        <v>438</v>
      </c>
      <c r="D44" s="162" t="s">
        <v>501</v>
      </c>
      <c r="E44" s="175" t="s">
        <v>505</v>
      </c>
      <c r="H44" s="156"/>
      <c r="I44" s="157"/>
      <c r="J44" s="158"/>
    </row>
    <row r="45" spans="1:11" ht="17.25" thickBot="1" x14ac:dyDescent="0.35">
      <c r="A45" s="210"/>
      <c r="B45" s="209" t="s">
        <v>364</v>
      </c>
      <c r="C45" s="243" t="s">
        <v>375</v>
      </c>
      <c r="D45" s="244" t="s">
        <v>501</v>
      </c>
      <c r="E45" s="208" t="s">
        <v>572</v>
      </c>
      <c r="F45" s="253"/>
      <c r="H45" s="156"/>
      <c r="I45" s="157"/>
      <c r="J45" s="158"/>
    </row>
    <row r="46" spans="1:11" ht="17.25" thickBot="1" x14ac:dyDescent="0.35">
      <c r="I46" s="157"/>
      <c r="J46" s="157"/>
    </row>
    <row r="47" spans="1:11" ht="17.25" thickBot="1" x14ac:dyDescent="0.35">
      <c r="B47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20260406</v>
      </c>
      <c r="C47" s="332"/>
      <c r="D47" s="332"/>
      <c r="E47" s="333"/>
      <c r="I47" s="157"/>
      <c r="J47" s="157"/>
    </row>
    <row r="48" spans="1:11" x14ac:dyDescent="0.3">
      <c r="B48" s="203" t="s">
        <v>492</v>
      </c>
      <c r="C48" s="182" t="s">
        <v>609</v>
      </c>
      <c r="D48" s="182" t="s">
        <v>510</v>
      </c>
      <c r="E48" s="183" t="s">
        <v>564</v>
      </c>
      <c r="I48" s="157"/>
      <c r="J48" s="157"/>
    </row>
    <row r="49" spans="1:10" x14ac:dyDescent="0.3">
      <c r="B49" s="204" t="s">
        <v>493</v>
      </c>
      <c r="C49" s="162" t="s">
        <v>609</v>
      </c>
      <c r="D49" s="162" t="s">
        <v>510</v>
      </c>
      <c r="E49" s="183" t="s">
        <v>564</v>
      </c>
      <c r="I49" s="157"/>
      <c r="J49" s="157"/>
    </row>
    <row r="50" spans="1:10" x14ac:dyDescent="0.3">
      <c r="B50" s="174" t="s">
        <v>497</v>
      </c>
      <c r="C50" s="162" t="s">
        <v>561</v>
      </c>
      <c r="D50" s="162" t="s">
        <v>511</v>
      </c>
      <c r="E50" s="175" t="s">
        <v>401</v>
      </c>
      <c r="I50" s="157"/>
      <c r="J50" s="157"/>
    </row>
    <row r="51" spans="1:10" x14ac:dyDescent="0.3">
      <c r="B51" s="174" t="s">
        <v>417</v>
      </c>
      <c r="C51" s="162" t="s">
        <v>442</v>
      </c>
      <c r="D51" s="162" t="s">
        <v>512</v>
      </c>
      <c r="E51" s="175" t="s">
        <v>559</v>
      </c>
      <c r="I51" s="157"/>
      <c r="J51" s="157"/>
    </row>
    <row r="52" spans="1:10" x14ac:dyDescent="0.3">
      <c r="B52" s="174" t="s">
        <v>418</v>
      </c>
      <c r="C52" s="162" t="s">
        <v>442</v>
      </c>
      <c r="D52" s="162" t="s">
        <v>512</v>
      </c>
      <c r="E52" s="175" t="s">
        <v>559</v>
      </c>
      <c r="I52" s="157"/>
      <c r="J52" s="157"/>
    </row>
    <row r="53" spans="1:10" x14ac:dyDescent="0.3">
      <c r="B53" s="174" t="s">
        <v>474</v>
      </c>
      <c r="C53" s="162" t="s">
        <v>557</v>
      </c>
      <c r="D53" s="162" t="s">
        <v>513</v>
      </c>
      <c r="E53" s="175" t="s">
        <v>555</v>
      </c>
      <c r="I53" s="157"/>
      <c r="J53" s="157"/>
    </row>
    <row r="54" spans="1:10" ht="17.25" thickBot="1" x14ac:dyDescent="0.35">
      <c r="B54" s="176" t="s">
        <v>509</v>
      </c>
      <c r="C54" s="178" t="s">
        <v>554</v>
      </c>
      <c r="D54" s="178" t="s">
        <v>514</v>
      </c>
      <c r="E54" s="179" t="s">
        <v>553</v>
      </c>
      <c r="I54" s="157"/>
      <c r="J54" s="157"/>
    </row>
    <row r="55" spans="1:10" ht="17.25" thickBot="1" x14ac:dyDescent="0.35">
      <c r="A55" s="210"/>
      <c r="E55" s="156"/>
      <c r="I55" s="157"/>
      <c r="J55" s="157"/>
    </row>
    <row r="56" spans="1:10" ht="17.25" thickBot="1" x14ac:dyDescent="0.35">
      <c r="B56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20260406</v>
      </c>
      <c r="C56" s="329"/>
      <c r="D56" s="329"/>
      <c r="E56" s="330"/>
      <c r="I56" s="157"/>
      <c r="J56" s="157"/>
    </row>
    <row r="57" spans="1:10" x14ac:dyDescent="0.3">
      <c r="B57" s="188" t="s">
        <v>484</v>
      </c>
      <c r="C57" s="193" t="s">
        <v>543</v>
      </c>
      <c r="D57" s="189" t="s">
        <v>551</v>
      </c>
      <c r="E57" s="194" t="s">
        <v>531</v>
      </c>
      <c r="I57" s="157"/>
      <c r="J57" s="157"/>
    </row>
    <row r="58" spans="1:10" x14ac:dyDescent="0.3">
      <c r="B58" s="174" t="s">
        <v>485</v>
      </c>
      <c r="C58" s="161" t="s">
        <v>543</v>
      </c>
      <c r="D58" s="162" t="s">
        <v>551</v>
      </c>
      <c r="E58" s="175" t="s">
        <v>531</v>
      </c>
      <c r="I58" s="157"/>
      <c r="J58" s="157"/>
    </row>
    <row r="59" spans="1:10" x14ac:dyDescent="0.3">
      <c r="B59" s="174" t="s">
        <v>366</v>
      </c>
      <c r="C59" s="162" t="s">
        <v>423</v>
      </c>
      <c r="D59" s="162" t="s">
        <v>510</v>
      </c>
      <c r="E59" s="207" t="s">
        <v>565</v>
      </c>
      <c r="I59" s="157"/>
      <c r="J59" s="157"/>
    </row>
    <row r="60" spans="1:10" x14ac:dyDescent="0.3">
      <c r="B60" s="204" t="s">
        <v>364</v>
      </c>
      <c r="C60" s="221" t="s">
        <v>375</v>
      </c>
      <c r="D60" s="222" t="s">
        <v>510</v>
      </c>
      <c r="E60" s="207" t="s">
        <v>572</v>
      </c>
      <c r="F60" s="257"/>
      <c r="I60" s="157"/>
      <c r="J60" s="157"/>
    </row>
    <row r="61" spans="1:10" ht="17.25" thickBot="1" x14ac:dyDescent="0.35">
      <c r="B61" s="176" t="s">
        <v>605</v>
      </c>
      <c r="C61" s="178" t="s">
        <v>606</v>
      </c>
      <c r="D61" s="178" t="s">
        <v>514</v>
      </c>
      <c r="E61" s="208" t="s">
        <v>566</v>
      </c>
      <c r="I61" s="157"/>
      <c r="J61" s="157"/>
    </row>
    <row r="62" spans="1:10" ht="15" customHeight="1" thickBot="1" x14ac:dyDescent="0.35">
      <c r="B62" s="223"/>
      <c r="C62" s="224"/>
      <c r="D62" s="224"/>
      <c r="E62" s="226"/>
      <c r="I62" s="157"/>
      <c r="J62" s="157"/>
    </row>
    <row r="63" spans="1:10" ht="17.25" thickBot="1" x14ac:dyDescent="0.35">
      <c r="B63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20260406</v>
      </c>
      <c r="C63" s="335"/>
      <c r="D63" s="335"/>
      <c r="E63" s="336"/>
      <c r="I63" s="157"/>
      <c r="J63" s="157"/>
    </row>
    <row r="64" spans="1:10" x14ac:dyDescent="0.3">
      <c r="B64" s="188" t="s">
        <v>622</v>
      </c>
      <c r="C64" s="193" t="s">
        <v>623</v>
      </c>
      <c r="D64" s="189" t="s">
        <v>608</v>
      </c>
      <c r="E64" s="194" t="s">
        <v>628</v>
      </c>
      <c r="I64" s="157"/>
      <c r="J64" s="157"/>
    </row>
    <row r="65" spans="2:10" x14ac:dyDescent="0.3">
      <c r="B65" s="174" t="s">
        <v>456</v>
      </c>
      <c r="C65" s="161" t="s">
        <v>631</v>
      </c>
      <c r="D65" s="162" t="s">
        <v>627</v>
      </c>
      <c r="E65" s="175" t="s">
        <v>630</v>
      </c>
      <c r="I65" s="157"/>
      <c r="J65" s="157"/>
    </row>
    <row r="66" spans="2:10" ht="17.25" thickBot="1" x14ac:dyDescent="0.35">
      <c r="B66" s="176" t="s">
        <v>626</v>
      </c>
      <c r="C66" s="191"/>
      <c r="D66" s="178" t="s">
        <v>504</v>
      </c>
      <c r="E66" s="179" t="s">
        <v>629</v>
      </c>
      <c r="I66" s="157"/>
      <c r="J66" s="157"/>
    </row>
    <row r="67" spans="2:10" ht="17.25" thickBot="1" x14ac:dyDescent="0.35">
      <c r="B67" s="223"/>
      <c r="C67" s="224"/>
      <c r="D67" s="224"/>
      <c r="E67" s="226"/>
      <c r="I67" s="157"/>
      <c r="J67" s="157"/>
    </row>
    <row r="68" spans="2:10" ht="17.25" thickBot="1" x14ac:dyDescent="0.35">
      <c r="B68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20260406</v>
      </c>
      <c r="C68" s="335"/>
      <c r="D68" s="335"/>
      <c r="E68" s="336"/>
      <c r="I68" s="157"/>
      <c r="J68" s="157"/>
    </row>
    <row r="69" spans="2:10" ht="17.25" thickBot="1" x14ac:dyDescent="0.35">
      <c r="B69" s="262" t="s">
        <v>618</v>
      </c>
      <c r="C69" s="263" t="s">
        <v>619</v>
      </c>
      <c r="D69" s="264" t="s">
        <v>500</v>
      </c>
      <c r="E69" s="265" t="s">
        <v>656</v>
      </c>
      <c r="I69" s="157"/>
      <c r="J69" s="157"/>
    </row>
    <row r="70" spans="2:10" ht="17.25" thickBot="1" x14ac:dyDescent="0.35">
      <c r="B70" s="223"/>
      <c r="C70" s="224"/>
      <c r="D70" s="224"/>
      <c r="E70" s="226"/>
      <c r="I70" s="157"/>
      <c r="J70" s="157"/>
    </row>
    <row r="71" spans="2:10" ht="17.25" thickBot="1" x14ac:dyDescent="0.35">
      <c r="B71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20260406</v>
      </c>
      <c r="C71" s="335"/>
      <c r="D71" s="335"/>
      <c r="E71" s="336"/>
      <c r="I71" s="157"/>
      <c r="J71" s="157"/>
    </row>
    <row r="72" spans="2:10" x14ac:dyDescent="0.3">
      <c r="B72" s="188" t="s">
        <v>626</v>
      </c>
      <c r="C72" s="161" t="s">
        <v>632</v>
      </c>
      <c r="D72" s="162" t="s">
        <v>512</v>
      </c>
      <c r="E72" s="175" t="s">
        <v>633</v>
      </c>
      <c r="I72" s="157"/>
      <c r="J72" s="157"/>
    </row>
    <row r="73" spans="2:10" x14ac:dyDescent="0.3">
      <c r="B73" s="174" t="s">
        <v>456</v>
      </c>
      <c r="C73" s="161" t="s">
        <v>632</v>
      </c>
      <c r="D73" s="162" t="s">
        <v>512</v>
      </c>
      <c r="E73" s="175" t="s">
        <v>633</v>
      </c>
      <c r="I73" s="157"/>
      <c r="J73" s="157"/>
    </row>
    <row r="74" spans="2:10" ht="17.25" thickBot="1" x14ac:dyDescent="0.35">
      <c r="B74" s="176" t="s">
        <v>621</v>
      </c>
      <c r="C74" s="191" t="s">
        <v>625</v>
      </c>
      <c r="D74" s="178" t="s">
        <v>635</v>
      </c>
      <c r="E74" s="179" t="s">
        <v>638</v>
      </c>
      <c r="I74" s="157"/>
      <c r="J74" s="157"/>
    </row>
    <row r="75" spans="2:10" ht="17.25" thickBot="1" x14ac:dyDescent="0.35">
      <c r="B75" s="223"/>
      <c r="C75" s="224"/>
      <c r="D75" s="224"/>
      <c r="E75" s="226"/>
      <c r="I75" s="157"/>
      <c r="J75" s="157"/>
    </row>
    <row r="76" spans="2:10" ht="17.25" thickBot="1" x14ac:dyDescent="0.35">
      <c r="B76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20260406</v>
      </c>
      <c r="C76" s="335"/>
      <c r="D76" s="335"/>
      <c r="E76" s="336"/>
      <c r="I76" s="157"/>
      <c r="J76" s="157"/>
    </row>
    <row r="77" spans="2:10" ht="17.25" thickBot="1" x14ac:dyDescent="0.35">
      <c r="B77" s="176" t="s">
        <v>617</v>
      </c>
      <c r="C77" s="191" t="s">
        <v>620</v>
      </c>
      <c r="D77" s="178" t="s">
        <v>513</v>
      </c>
      <c r="E77" s="179" t="s">
        <v>624</v>
      </c>
      <c r="I77" s="157"/>
      <c r="J77" s="157"/>
    </row>
    <row r="78" spans="2:10" x14ac:dyDescent="0.3">
      <c r="B78" s="223"/>
      <c r="C78" s="223"/>
      <c r="D78" s="224"/>
      <c r="E78" s="223"/>
      <c r="I78" s="157"/>
      <c r="J78" s="157"/>
    </row>
    <row r="79" spans="2:10" x14ac:dyDescent="0.3">
      <c r="B79" s="223"/>
      <c r="C79" s="223"/>
      <c r="D79" s="224"/>
      <c r="E79" s="223"/>
      <c r="I79" s="157"/>
      <c r="J79" s="157"/>
    </row>
    <row r="80" spans="2:10" x14ac:dyDescent="0.3">
      <c r="B80" s="223"/>
      <c r="C80" s="223"/>
      <c r="D80" s="224"/>
      <c r="E80" s="223"/>
      <c r="I80" s="157"/>
      <c r="J80" s="157"/>
    </row>
    <row r="81" spans="1:20" ht="15" customHeight="1" thickBot="1" x14ac:dyDescent="0.35"/>
    <row r="82" spans="1:20" ht="17.25" thickBot="1" x14ac:dyDescent="0.35">
      <c r="B82" s="315" t="str">
        <f ca="1">"출력일 " &amp;TEXT(TODAY(),"yyyymmdd") &amp; "           금요일 등원 (조쌤) " &amp;"                            작성일  " &amp;MID(CELL("filename",A1),FIND("]",CELL("filename",A1))+1,255)</f>
        <v>출력일 20260629           금요일 등원 (조쌤)                             작성일  20260406</v>
      </c>
      <c r="C82" s="316"/>
      <c r="D82" s="316"/>
      <c r="E82" s="317"/>
    </row>
    <row r="83" spans="1:20" x14ac:dyDescent="0.3">
      <c r="B83" s="188" t="s">
        <v>411</v>
      </c>
      <c r="C83" s="193" t="s">
        <v>577</v>
      </c>
      <c r="D83" s="189" t="s">
        <v>499</v>
      </c>
      <c r="E83" s="194" t="s">
        <v>576</v>
      </c>
    </row>
    <row r="84" spans="1:20" x14ac:dyDescent="0.3">
      <c r="B84" s="203" t="s">
        <v>671</v>
      </c>
      <c r="C84" s="266" t="s">
        <v>370</v>
      </c>
      <c r="D84" s="267" t="s">
        <v>500</v>
      </c>
      <c r="E84" s="268" t="s">
        <v>673</v>
      </c>
    </row>
    <row r="85" spans="1:20" x14ac:dyDescent="0.3">
      <c r="B85" s="174" t="s">
        <v>680</v>
      </c>
      <c r="C85" s="266" t="s">
        <v>370</v>
      </c>
      <c r="D85" s="162" t="s">
        <v>679</v>
      </c>
      <c r="E85" s="175" t="s">
        <v>673</v>
      </c>
    </row>
    <row r="86" spans="1:20" x14ac:dyDescent="0.3">
      <c r="B86" s="174" t="s">
        <v>518</v>
      </c>
      <c r="C86" s="161" t="s">
        <v>578</v>
      </c>
      <c r="D86" s="162" t="s">
        <v>504</v>
      </c>
      <c r="E86" s="175" t="s">
        <v>581</v>
      </c>
    </row>
    <row r="87" spans="1:20" x14ac:dyDescent="0.3">
      <c r="B87" s="174" t="s">
        <v>519</v>
      </c>
      <c r="C87" s="161" t="s">
        <v>580</v>
      </c>
      <c r="D87" s="162" t="s">
        <v>501</v>
      </c>
      <c r="E87" s="175" t="s">
        <v>574</v>
      </c>
    </row>
    <row r="88" spans="1:20" x14ac:dyDescent="0.3">
      <c r="B88" s="174" t="s">
        <v>520</v>
      </c>
      <c r="C88" s="161" t="s">
        <v>580</v>
      </c>
      <c r="D88" s="162" t="s">
        <v>501</v>
      </c>
      <c r="E88" s="175" t="s">
        <v>574</v>
      </c>
    </row>
    <row r="89" spans="1:20" ht="17.25" thickBot="1" x14ac:dyDescent="0.35">
      <c r="B89" s="176" t="s">
        <v>465</v>
      </c>
      <c r="C89" s="191" t="s">
        <v>468</v>
      </c>
      <c r="D89" s="178" t="s">
        <v>501</v>
      </c>
      <c r="E89" s="179" t="s">
        <v>573</v>
      </c>
    </row>
    <row r="90" spans="1:20" ht="17.25" thickBot="1" x14ac:dyDescent="0.35">
      <c r="B90" s="223"/>
      <c r="C90" s="223"/>
      <c r="D90" s="224"/>
      <c r="E90" s="223"/>
    </row>
    <row r="91" spans="1:20" ht="17.25" thickBot="1" x14ac:dyDescent="0.35">
      <c r="B91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20260406</v>
      </c>
      <c r="C91" s="318"/>
      <c r="D91" s="318"/>
      <c r="E91" s="319"/>
    </row>
    <row r="92" spans="1:20" x14ac:dyDescent="0.3">
      <c r="B92" s="188" t="s">
        <v>484</v>
      </c>
      <c r="C92" s="193" t="s">
        <v>532</v>
      </c>
      <c r="D92" s="189" t="s">
        <v>500</v>
      </c>
      <c r="E92" s="194" t="s">
        <v>533</v>
      </c>
    </row>
    <row r="93" spans="1:20" s="255" customFormat="1" x14ac:dyDescent="0.3">
      <c r="A93"/>
      <c r="B93" s="174" t="s">
        <v>485</v>
      </c>
      <c r="C93" s="161" t="s">
        <v>532</v>
      </c>
      <c r="D93" s="162" t="s">
        <v>500</v>
      </c>
      <c r="E93" s="175" t="s">
        <v>533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255" customFormat="1" x14ac:dyDescent="0.3">
      <c r="A94"/>
      <c r="B94" s="174" t="s">
        <v>484</v>
      </c>
      <c r="C94" s="161" t="s">
        <v>535</v>
      </c>
      <c r="D94" s="162" t="s">
        <v>504</v>
      </c>
      <c r="E94" s="175" t="s">
        <v>534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255" customFormat="1" x14ac:dyDescent="0.3">
      <c r="A95"/>
      <c r="B95" s="174" t="s">
        <v>485</v>
      </c>
      <c r="C95" s="161" t="s">
        <v>535</v>
      </c>
      <c r="D95" s="162" t="s">
        <v>504</v>
      </c>
      <c r="E95" s="175" t="s">
        <v>534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55" customFormat="1" x14ac:dyDescent="0.3">
      <c r="A96"/>
      <c r="B96" s="235" t="s">
        <v>610</v>
      </c>
      <c r="C96" s="236" t="s">
        <v>561</v>
      </c>
      <c r="D96" s="237" t="s">
        <v>501</v>
      </c>
      <c r="E96" s="238" t="s">
        <v>612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55" customFormat="1" x14ac:dyDescent="0.3">
      <c r="A97"/>
      <c r="B97" s="174" t="s">
        <v>433</v>
      </c>
      <c r="C97" s="162" t="s">
        <v>437</v>
      </c>
      <c r="D97" s="162" t="s">
        <v>501</v>
      </c>
      <c r="E97" s="207" t="s">
        <v>436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255" customFormat="1" x14ac:dyDescent="0.3">
      <c r="A98"/>
      <c r="B98" s="174" t="s">
        <v>434</v>
      </c>
      <c r="C98" s="162" t="s">
        <v>437</v>
      </c>
      <c r="D98" s="162" t="s">
        <v>501</v>
      </c>
      <c r="E98" s="207" t="s">
        <v>436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255" customFormat="1" ht="17.25" thickBot="1" x14ac:dyDescent="0.35">
      <c r="A99"/>
      <c r="B99" s="176" t="s">
        <v>588</v>
      </c>
      <c r="C99" s="196" t="s">
        <v>582</v>
      </c>
      <c r="D99" s="178" t="s">
        <v>501</v>
      </c>
      <c r="E99" s="208" t="s">
        <v>584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255" customFormat="1" ht="17.25" thickBot="1" x14ac:dyDescent="0.35">
      <c r="A100"/>
      <c r="B100" s="223"/>
      <c r="C100" s="223"/>
      <c r="D100" s="224"/>
      <c r="E100" s="223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255" customFormat="1" ht="17.25" thickBot="1" x14ac:dyDescent="0.35">
      <c r="A101"/>
      <c r="B101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20260406</v>
      </c>
      <c r="C101" s="316"/>
      <c r="D101" s="316"/>
      <c r="E101" s="317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255" customFormat="1" x14ac:dyDescent="0.3">
      <c r="A102"/>
      <c r="B102" s="188" t="s">
        <v>518</v>
      </c>
      <c r="C102" s="193" t="s">
        <v>676</v>
      </c>
      <c r="D102" s="189" t="s">
        <v>510</v>
      </c>
      <c r="E102" s="194" t="s">
        <v>595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255" customFormat="1" x14ac:dyDescent="0.3">
      <c r="A103"/>
      <c r="B103" s="174" t="s">
        <v>519</v>
      </c>
      <c r="C103" s="161" t="s">
        <v>580</v>
      </c>
      <c r="D103" s="162" t="s">
        <v>510</v>
      </c>
      <c r="E103" s="175" t="s">
        <v>574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255" customFormat="1" x14ac:dyDescent="0.3">
      <c r="A104"/>
      <c r="B104" s="174" t="s">
        <v>520</v>
      </c>
      <c r="C104" s="161" t="s">
        <v>580</v>
      </c>
      <c r="D104" s="162" t="s">
        <v>510</v>
      </c>
      <c r="E104" s="175" t="s">
        <v>574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255" customFormat="1" x14ac:dyDescent="0.3">
      <c r="A105"/>
      <c r="B105" s="174" t="s">
        <v>465</v>
      </c>
      <c r="C105" s="161" t="s">
        <v>468</v>
      </c>
      <c r="D105" s="162" t="s">
        <v>510</v>
      </c>
      <c r="E105" s="175" t="s">
        <v>573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255" customFormat="1" x14ac:dyDescent="0.3">
      <c r="A106"/>
      <c r="B106" s="174" t="s">
        <v>466</v>
      </c>
      <c r="C106" s="161" t="s">
        <v>468</v>
      </c>
      <c r="D106" s="162" t="s">
        <v>510</v>
      </c>
      <c r="E106" s="175" t="s">
        <v>573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255" customFormat="1" x14ac:dyDescent="0.3">
      <c r="A107"/>
      <c r="B107" s="174" t="s">
        <v>672</v>
      </c>
      <c r="C107" s="161" t="s">
        <v>674</v>
      </c>
      <c r="D107" s="162" t="s">
        <v>510</v>
      </c>
      <c r="E107" s="175" t="s">
        <v>675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255" customFormat="1" x14ac:dyDescent="0.3">
      <c r="A108"/>
      <c r="B108" s="239" t="s">
        <v>610</v>
      </c>
      <c r="C108" s="240" t="s">
        <v>561</v>
      </c>
      <c r="D108" s="241"/>
      <c r="E108" s="242" t="s">
        <v>612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255" customFormat="1" ht="17.25" thickBot="1" x14ac:dyDescent="0.35">
      <c r="A109"/>
      <c r="B109" s="176" t="s">
        <v>411</v>
      </c>
      <c r="C109" s="191" t="s">
        <v>677</v>
      </c>
      <c r="D109" s="178" t="s">
        <v>514</v>
      </c>
      <c r="E109" s="179" t="s">
        <v>596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255" customFormat="1" ht="17.25" thickBot="1" x14ac:dyDescent="0.35">
      <c r="A110"/>
      <c r="B110"/>
      <c r="C110"/>
      <c r="D110" s="157"/>
      <c r="E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255" customFormat="1" ht="17.25" thickBot="1" x14ac:dyDescent="0.35">
      <c r="A111"/>
      <c r="B111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20260406</v>
      </c>
      <c r="C111" s="318"/>
      <c r="D111" s="318"/>
      <c r="E111" s="319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255" customFormat="1" x14ac:dyDescent="0.3">
      <c r="A112"/>
      <c r="B112" s="188" t="s">
        <v>484</v>
      </c>
      <c r="C112" s="193" t="s">
        <v>543</v>
      </c>
      <c r="D112" s="189" t="s">
        <v>551</v>
      </c>
      <c r="E112" s="194" t="s">
        <v>531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255" customFormat="1" x14ac:dyDescent="0.3">
      <c r="A113"/>
      <c r="B113" s="174" t="s">
        <v>485</v>
      </c>
      <c r="C113" s="161" t="s">
        <v>543</v>
      </c>
      <c r="D113" s="162" t="s">
        <v>551</v>
      </c>
      <c r="E113" s="175" t="s">
        <v>531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255" customFormat="1" x14ac:dyDescent="0.3">
      <c r="A114"/>
      <c r="B114" s="239" t="s">
        <v>610</v>
      </c>
      <c r="C114" s="240" t="s">
        <v>561</v>
      </c>
      <c r="D114" s="241"/>
      <c r="E114" s="242" t="s">
        <v>612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255" customFormat="1" x14ac:dyDescent="0.3">
      <c r="A115"/>
      <c r="B115" s="174" t="s">
        <v>433</v>
      </c>
      <c r="C115" s="162" t="s">
        <v>437</v>
      </c>
      <c r="D115" s="162" t="s">
        <v>512</v>
      </c>
      <c r="E115" s="207" t="s">
        <v>436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255" customFormat="1" x14ac:dyDescent="0.3">
      <c r="A116"/>
      <c r="B116" s="174" t="s">
        <v>434</v>
      </c>
      <c r="C116" s="162" t="s">
        <v>437</v>
      </c>
      <c r="D116" s="162" t="s">
        <v>512</v>
      </c>
      <c r="E116" s="207" t="s">
        <v>436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255" customFormat="1" ht="17.25" thickBot="1" x14ac:dyDescent="0.35">
      <c r="A117"/>
      <c r="B117" s="176" t="s">
        <v>588</v>
      </c>
      <c r="C117" s="196" t="s">
        <v>582</v>
      </c>
      <c r="D117" s="178" t="s">
        <v>552</v>
      </c>
      <c r="E117" s="208" t="s">
        <v>584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</sheetData>
  <mergeCells count="16">
    <mergeCell ref="B82:E82"/>
    <mergeCell ref="B91:E91"/>
    <mergeCell ref="B101:E101"/>
    <mergeCell ref="B111:E111"/>
    <mergeCell ref="B47:E47"/>
    <mergeCell ref="B56:E56"/>
    <mergeCell ref="B63:E63"/>
    <mergeCell ref="B68:E68"/>
    <mergeCell ref="B71:E71"/>
    <mergeCell ref="B76:E76"/>
    <mergeCell ref="B39:E39"/>
    <mergeCell ref="B2:E2"/>
    <mergeCell ref="B8:E8"/>
    <mergeCell ref="B16:E16"/>
    <mergeCell ref="B23:E23"/>
    <mergeCell ref="B29:E29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40" fitToHeight="0" orientation="landscape" r:id="rId1"/>
  <rowBreaks count="7" manualBreakCount="7">
    <brk id="14" max="16383" man="1"/>
    <brk id="27" max="5" man="1"/>
    <brk id="45" max="16383" man="1"/>
    <brk id="62" max="5" man="1"/>
    <brk id="77" max="5" man="1"/>
    <brk id="81" max="5" man="1"/>
    <brk id="99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A59D-D8D4-4C61-8970-1AD971B57226}">
  <dimension ref="A1:T121"/>
  <sheetViews>
    <sheetView view="pageBreakPreview" topLeftCell="A70" zoomScale="160" zoomScaleNormal="100" zoomScaleSheetLayoutView="160" workbookViewId="0">
      <selection activeCell="E23" sqref="E23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20260429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 t="s">
        <v>663</v>
      </c>
      <c r="K4" s="157"/>
    </row>
    <row r="5" spans="2:20" x14ac:dyDescent="0.3">
      <c r="B5" s="201" t="s">
        <v>476</v>
      </c>
      <c r="C5" s="197" t="s">
        <v>481</v>
      </c>
      <c r="D5" s="198" t="s">
        <v>504</v>
      </c>
      <c r="E5" s="202" t="s">
        <v>478</v>
      </c>
      <c r="F5" s="254" t="s">
        <v>659</v>
      </c>
      <c r="K5" s="157"/>
    </row>
    <row r="6" spans="2:20" x14ac:dyDescent="0.3">
      <c r="B6" s="269" t="s">
        <v>688</v>
      </c>
      <c r="C6" s="270" t="s">
        <v>129</v>
      </c>
      <c r="D6" s="271" t="s">
        <v>689</v>
      </c>
      <c r="E6" s="272" t="s">
        <v>690</v>
      </c>
      <c r="F6" s="253"/>
      <c r="K6" s="157"/>
    </row>
    <row r="7" spans="2:20" ht="17.25" thickBot="1" x14ac:dyDescent="0.35">
      <c r="B7" s="209" t="s">
        <v>692</v>
      </c>
      <c r="C7" s="243"/>
      <c r="D7" s="244" t="s">
        <v>504</v>
      </c>
      <c r="E7" s="208" t="s">
        <v>693</v>
      </c>
      <c r="F7" s="253"/>
      <c r="K7" s="157"/>
    </row>
    <row r="8" spans="2:20" ht="17.25" thickBot="1" x14ac:dyDescent="0.35">
      <c r="B8" s="156"/>
      <c r="C8" s="156"/>
      <c r="D8" s="158"/>
      <c r="E8" s="156"/>
      <c r="F8" s="252"/>
      <c r="I8" s="156"/>
      <c r="K8" s="157"/>
    </row>
    <row r="9" spans="2:20" ht="17.25" thickBot="1" x14ac:dyDescent="0.35">
      <c r="B9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20260429</v>
      </c>
      <c r="C9" s="323"/>
      <c r="D9" s="323"/>
      <c r="E9" s="324"/>
      <c r="I9" s="156"/>
      <c r="J9" s="156"/>
      <c r="K9" s="157"/>
      <c r="L9" s="156"/>
      <c r="M9" s="156"/>
    </row>
    <row r="10" spans="2:20" x14ac:dyDescent="0.3">
      <c r="B10" s="174" t="s">
        <v>484</v>
      </c>
      <c r="C10" s="164" t="s">
        <v>516</v>
      </c>
      <c r="D10" s="162" t="s">
        <v>500</v>
      </c>
      <c r="E10" s="175" t="s">
        <v>533</v>
      </c>
      <c r="I10" s="156"/>
      <c r="J10" s="156"/>
      <c r="K10" s="157"/>
      <c r="L10" s="156"/>
      <c r="M10" s="156"/>
    </row>
    <row r="11" spans="2:20" x14ac:dyDescent="0.3">
      <c r="B11" s="174" t="s">
        <v>485</v>
      </c>
      <c r="C11" s="164" t="s">
        <v>516</v>
      </c>
      <c r="D11" s="162" t="s">
        <v>500</v>
      </c>
      <c r="E11" s="175" t="s">
        <v>533</v>
      </c>
      <c r="I11" s="156"/>
      <c r="J11" s="156"/>
      <c r="K11" s="157"/>
      <c r="L11" s="156"/>
      <c r="M11" s="156"/>
    </row>
    <row r="12" spans="2:20" x14ac:dyDescent="0.3">
      <c r="B12" s="174" t="s">
        <v>484</v>
      </c>
      <c r="C12" s="161" t="s">
        <v>535</v>
      </c>
      <c r="D12" s="162" t="s">
        <v>504</v>
      </c>
      <c r="E12" s="175" t="s">
        <v>534</v>
      </c>
      <c r="I12" s="156"/>
      <c r="J12" s="156"/>
      <c r="K12" s="158"/>
      <c r="L12" s="156"/>
      <c r="M12" s="156"/>
    </row>
    <row r="13" spans="2:20" x14ac:dyDescent="0.3">
      <c r="B13" s="174" t="s">
        <v>485</v>
      </c>
      <c r="C13" s="161" t="s">
        <v>535</v>
      </c>
      <c r="D13" s="162" t="s">
        <v>504</v>
      </c>
      <c r="E13" s="175" t="s">
        <v>534</v>
      </c>
      <c r="I13" s="156"/>
      <c r="J13" s="156"/>
      <c r="K13" s="158"/>
      <c r="L13" s="156"/>
      <c r="M13" s="156"/>
    </row>
    <row r="14" spans="2:20" x14ac:dyDescent="0.3">
      <c r="B14" s="174" t="s">
        <v>684</v>
      </c>
      <c r="C14" s="161" t="s">
        <v>685</v>
      </c>
      <c r="D14" s="162" t="s">
        <v>686</v>
      </c>
      <c r="E14" s="175" t="s">
        <v>687</v>
      </c>
      <c r="I14" s="156"/>
      <c r="J14" s="156"/>
      <c r="K14" s="158"/>
      <c r="L14" s="156"/>
      <c r="M14" s="156"/>
    </row>
    <row r="15" spans="2:20" x14ac:dyDescent="0.3">
      <c r="B15" s="174" t="s">
        <v>640</v>
      </c>
      <c r="C15" s="161" t="s">
        <v>546</v>
      </c>
      <c r="D15" s="162" t="s">
        <v>636</v>
      </c>
      <c r="E15" s="175" t="s">
        <v>547</v>
      </c>
      <c r="I15" s="156"/>
      <c r="J15" s="156"/>
      <c r="K15" s="158"/>
      <c r="L15" s="156"/>
      <c r="M15" s="156"/>
      <c r="T15" s="156"/>
    </row>
    <row r="16" spans="2:20" ht="17.25" thickBot="1" x14ac:dyDescent="0.35">
      <c r="B16" s="176" t="s">
        <v>537</v>
      </c>
      <c r="C16" s="191" t="s">
        <v>546</v>
      </c>
      <c r="D16" s="178" t="s">
        <v>636</v>
      </c>
      <c r="E16" s="179" t="s">
        <v>547</v>
      </c>
    </row>
    <row r="17" spans="2:13" ht="17.25" thickBot="1" x14ac:dyDescent="0.35">
      <c r="B17" s="223"/>
      <c r="C17" s="223"/>
      <c r="D17" s="224"/>
      <c r="E17" s="223"/>
    </row>
    <row r="18" spans="2:13" ht="17.25" thickBot="1" x14ac:dyDescent="0.35">
      <c r="B18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20260429</v>
      </c>
      <c r="C18" s="326"/>
      <c r="D18" s="326"/>
      <c r="E18" s="327"/>
      <c r="F18" s="256"/>
      <c r="I18" s="156"/>
      <c r="J18" s="156"/>
      <c r="K18" s="157"/>
      <c r="L18" s="156"/>
      <c r="M18" s="156"/>
    </row>
    <row r="19" spans="2:13" x14ac:dyDescent="0.3">
      <c r="B19" s="188" t="s">
        <v>684</v>
      </c>
      <c r="C19" s="193" t="s">
        <v>697</v>
      </c>
      <c r="D19" s="189" t="s">
        <v>510</v>
      </c>
      <c r="E19" s="194" t="s">
        <v>694</v>
      </c>
      <c r="F19" s="256"/>
      <c r="I19" s="156"/>
      <c r="J19" s="156"/>
      <c r="K19" s="157"/>
      <c r="L19" s="156"/>
      <c r="M19" s="156"/>
    </row>
    <row r="20" spans="2:13" x14ac:dyDescent="0.3">
      <c r="B20" s="273" t="s">
        <v>691</v>
      </c>
      <c r="C20" s="274" t="s">
        <v>696</v>
      </c>
      <c r="D20" s="276" t="s">
        <v>510</v>
      </c>
      <c r="E20" s="275" t="s">
        <v>695</v>
      </c>
      <c r="F20" s="256"/>
      <c r="I20" s="156"/>
      <c r="J20" s="156"/>
      <c r="K20" s="157"/>
      <c r="L20" s="156"/>
      <c r="M20" s="156"/>
    </row>
    <row r="21" spans="2:13" x14ac:dyDescent="0.3">
      <c r="B21" s="204" t="s">
        <v>476</v>
      </c>
      <c r="C21" s="222" t="s">
        <v>649</v>
      </c>
      <c r="D21" s="222" t="s">
        <v>512</v>
      </c>
      <c r="E21" s="207" t="s">
        <v>562</v>
      </c>
      <c r="F21" s="253" t="s">
        <v>662</v>
      </c>
      <c r="I21" s="156"/>
      <c r="J21" s="156"/>
      <c r="K21" s="157"/>
      <c r="L21" s="156"/>
      <c r="M21" s="156"/>
    </row>
    <row r="22" spans="2:13" x14ac:dyDescent="0.3">
      <c r="B22" s="204" t="s">
        <v>477</v>
      </c>
      <c r="C22" s="222" t="s">
        <v>650</v>
      </c>
      <c r="D22" s="222" t="s">
        <v>512</v>
      </c>
      <c r="E22" s="207" t="s">
        <v>563</v>
      </c>
      <c r="F22" s="253" t="s">
        <v>662</v>
      </c>
      <c r="I22" s="156"/>
      <c r="J22" s="156"/>
      <c r="K22" s="157"/>
      <c r="L22" s="156"/>
      <c r="M22" s="156"/>
    </row>
    <row r="23" spans="2:13" x14ac:dyDescent="0.3">
      <c r="B23" s="174" t="s">
        <v>664</v>
      </c>
      <c r="C23" s="222" t="s">
        <v>665</v>
      </c>
      <c r="D23" s="222" t="s">
        <v>682</v>
      </c>
      <c r="E23" s="207" t="s">
        <v>666</v>
      </c>
      <c r="F23" s="252" t="s">
        <v>683</v>
      </c>
    </row>
    <row r="24" spans="2:13" x14ac:dyDescent="0.3">
      <c r="B24" s="174" t="s">
        <v>539</v>
      </c>
      <c r="C24" s="164" t="s">
        <v>600</v>
      </c>
      <c r="D24" s="162" t="s">
        <v>514</v>
      </c>
      <c r="E24" s="175" t="s">
        <v>648</v>
      </c>
      <c r="F24" s="157"/>
    </row>
    <row r="25" spans="2:13" ht="17.25" thickBot="1" x14ac:dyDescent="0.35">
      <c r="B25" s="176" t="s">
        <v>667</v>
      </c>
      <c r="C25" s="177" t="s">
        <v>601</v>
      </c>
      <c r="D25" s="178" t="s">
        <v>635</v>
      </c>
      <c r="E25" s="179" t="s">
        <v>668</v>
      </c>
      <c r="F25" s="158"/>
      <c r="G25" s="156"/>
      <c r="H25" s="156"/>
      <c r="I25" s="156"/>
      <c r="J25" s="156"/>
      <c r="K25" s="157"/>
      <c r="L25" s="156"/>
      <c r="M25" s="156"/>
    </row>
    <row r="26" spans="2:13" ht="17.25" thickBot="1" x14ac:dyDescent="0.35">
      <c r="B26" s="174"/>
      <c r="C26" s="222"/>
      <c r="D26" s="222"/>
      <c r="E26" s="207"/>
    </row>
    <row r="27" spans="2:13" ht="17.25" thickBot="1" x14ac:dyDescent="0.35">
      <c r="B27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20260429</v>
      </c>
      <c r="C27" s="321"/>
      <c r="D27" s="321"/>
      <c r="E27" s="322"/>
    </row>
    <row r="28" spans="2:13" x14ac:dyDescent="0.3">
      <c r="B28" s="180" t="s">
        <v>484</v>
      </c>
      <c r="C28" s="185" t="s">
        <v>543</v>
      </c>
      <c r="D28" s="182" t="s">
        <v>551</v>
      </c>
      <c r="E28" s="183" t="s">
        <v>531</v>
      </c>
    </row>
    <row r="29" spans="2:13" x14ac:dyDescent="0.3">
      <c r="B29" s="245" t="s">
        <v>252</v>
      </c>
      <c r="C29" s="246" t="s">
        <v>160</v>
      </c>
      <c r="D29" s="247" t="s">
        <v>644</v>
      </c>
      <c r="E29" s="248" t="s">
        <v>645</v>
      </c>
    </row>
    <row r="30" spans="2:13" x14ac:dyDescent="0.3">
      <c r="B30" s="245" t="s">
        <v>536</v>
      </c>
      <c r="C30" s="246" t="s">
        <v>599</v>
      </c>
      <c r="D30" s="247" t="s">
        <v>514</v>
      </c>
      <c r="E30" s="248" t="s">
        <v>652</v>
      </c>
    </row>
    <row r="31" spans="2:13" ht="17.25" thickBot="1" x14ac:dyDescent="0.35">
      <c r="B31" s="176" t="s">
        <v>537</v>
      </c>
      <c r="C31" s="191" t="s">
        <v>599</v>
      </c>
      <c r="D31" s="178" t="s">
        <v>514</v>
      </c>
      <c r="E31" s="179" t="s">
        <v>652</v>
      </c>
    </row>
    <row r="32" spans="2:13" ht="17.25" customHeight="1" thickBot="1" x14ac:dyDescent="0.35">
      <c r="I32" s="157"/>
      <c r="J32" s="157"/>
    </row>
    <row r="33" spans="1:11" ht="17.25" thickBot="1" x14ac:dyDescent="0.35">
      <c r="B33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20260429</v>
      </c>
      <c r="C33" s="332"/>
      <c r="D33" s="332"/>
      <c r="E33" s="333"/>
      <c r="I33" s="157"/>
      <c r="J33" s="157"/>
    </row>
    <row r="34" spans="1:11" x14ac:dyDescent="0.3">
      <c r="B34" s="180" t="s">
        <v>497</v>
      </c>
      <c r="C34" s="185" t="s">
        <v>480</v>
      </c>
      <c r="D34" s="182" t="s">
        <v>571</v>
      </c>
      <c r="E34" s="183" t="s">
        <v>498</v>
      </c>
      <c r="I34" s="157"/>
      <c r="J34" s="157"/>
    </row>
    <row r="35" spans="1:11" x14ac:dyDescent="0.3">
      <c r="B35" s="174" t="s">
        <v>493</v>
      </c>
      <c r="C35" s="161" t="s">
        <v>496</v>
      </c>
      <c r="D35" s="162" t="s">
        <v>499</v>
      </c>
      <c r="E35" s="175" t="s">
        <v>495</v>
      </c>
      <c r="I35" s="157"/>
      <c r="J35" s="157"/>
    </row>
    <row r="36" spans="1:11" x14ac:dyDescent="0.3">
      <c r="B36" s="174" t="s">
        <v>492</v>
      </c>
      <c r="C36" s="164" t="s">
        <v>103</v>
      </c>
      <c r="D36" s="162" t="s">
        <v>499</v>
      </c>
      <c r="E36" s="190" t="s">
        <v>494</v>
      </c>
      <c r="I36" s="157"/>
      <c r="J36" s="157"/>
    </row>
    <row r="37" spans="1:11" x14ac:dyDescent="0.3">
      <c r="B37" s="204" t="s">
        <v>605</v>
      </c>
      <c r="C37" s="221" t="s">
        <v>393</v>
      </c>
      <c r="D37" s="222" t="s">
        <v>506</v>
      </c>
      <c r="E37" s="207" t="s">
        <v>486</v>
      </c>
      <c r="I37" s="157"/>
      <c r="J37" s="157"/>
    </row>
    <row r="38" spans="1:11" x14ac:dyDescent="0.3">
      <c r="B38" s="199" t="s">
        <v>261</v>
      </c>
      <c r="C38" s="181" t="s">
        <v>78</v>
      </c>
      <c r="D38" s="182" t="s">
        <v>608</v>
      </c>
      <c r="E38" s="200" t="s">
        <v>229</v>
      </c>
      <c r="I38" s="157"/>
      <c r="J38" s="157"/>
    </row>
    <row r="39" spans="1:11" x14ac:dyDescent="0.3">
      <c r="B39" s="174" t="s">
        <v>418</v>
      </c>
      <c r="C39" s="161" t="s">
        <v>419</v>
      </c>
      <c r="D39" s="162" t="s">
        <v>500</v>
      </c>
      <c r="E39" s="175" t="s">
        <v>678</v>
      </c>
      <c r="I39" s="157"/>
      <c r="J39" s="157"/>
    </row>
    <row r="40" spans="1:11" x14ac:dyDescent="0.3">
      <c r="B40" s="174" t="s">
        <v>474</v>
      </c>
      <c r="C40" s="161" t="s">
        <v>482</v>
      </c>
      <c r="D40" s="162" t="s">
        <v>504</v>
      </c>
      <c r="E40" s="175" t="s">
        <v>488</v>
      </c>
      <c r="I40" s="157"/>
      <c r="J40" s="157"/>
    </row>
    <row r="41" spans="1:11" ht="17.25" thickBot="1" x14ac:dyDescent="0.35">
      <c r="B41" s="176" t="s">
        <v>475</v>
      </c>
      <c r="C41" s="191" t="s">
        <v>490</v>
      </c>
      <c r="D41" s="178" t="s">
        <v>501</v>
      </c>
      <c r="E41" s="179" t="s">
        <v>491</v>
      </c>
      <c r="I41" s="157"/>
      <c r="J41" s="157"/>
    </row>
    <row r="42" spans="1:11" ht="17.25" thickBot="1" x14ac:dyDescent="0.35">
      <c r="B42" s="223"/>
      <c r="C42" s="223"/>
      <c r="D42" s="224"/>
      <c r="E42" s="223"/>
      <c r="I42" s="157"/>
      <c r="J42" s="157"/>
    </row>
    <row r="43" spans="1:11" ht="17.25" thickBot="1" x14ac:dyDescent="0.35">
      <c r="B43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20260429</v>
      </c>
      <c r="C43" s="329"/>
      <c r="D43" s="329"/>
      <c r="E43" s="330"/>
      <c r="I43" s="157"/>
      <c r="J43" s="157"/>
    </row>
    <row r="44" spans="1:11" x14ac:dyDescent="0.3">
      <c r="A44" s="210"/>
      <c r="B44" s="174" t="s">
        <v>484</v>
      </c>
      <c r="C44" s="164" t="s">
        <v>516</v>
      </c>
      <c r="D44" s="162" t="s">
        <v>500</v>
      </c>
      <c r="E44" s="175" t="s">
        <v>533</v>
      </c>
      <c r="H44" s="159"/>
      <c r="I44" s="158"/>
      <c r="J44" s="158"/>
      <c r="K44" s="156"/>
    </row>
    <row r="45" spans="1:11" x14ac:dyDescent="0.3">
      <c r="A45" s="210"/>
      <c r="B45" s="174" t="s">
        <v>485</v>
      </c>
      <c r="C45" s="161" t="s">
        <v>532</v>
      </c>
      <c r="D45" s="162" t="s">
        <v>500</v>
      </c>
      <c r="E45" s="175" t="s">
        <v>533</v>
      </c>
      <c r="H45" s="159"/>
      <c r="I45" s="157"/>
      <c r="J45" s="158"/>
      <c r="K45" s="156"/>
    </row>
    <row r="46" spans="1:11" x14ac:dyDescent="0.3">
      <c r="A46" s="210"/>
      <c r="B46" s="174" t="s">
        <v>484</v>
      </c>
      <c r="C46" s="161" t="s">
        <v>535</v>
      </c>
      <c r="D46" s="162" t="s">
        <v>504</v>
      </c>
      <c r="E46" s="175" t="s">
        <v>534</v>
      </c>
      <c r="H46" s="156"/>
      <c r="I46" s="157"/>
      <c r="J46" s="158"/>
    </row>
    <row r="47" spans="1:11" x14ac:dyDescent="0.3">
      <c r="A47" s="210"/>
      <c r="B47" s="174" t="s">
        <v>485</v>
      </c>
      <c r="C47" s="161" t="s">
        <v>535</v>
      </c>
      <c r="D47" s="162" t="s">
        <v>504</v>
      </c>
      <c r="E47" s="175" t="s">
        <v>534</v>
      </c>
      <c r="H47" s="156"/>
      <c r="I47" s="157"/>
      <c r="J47" s="158"/>
    </row>
    <row r="48" spans="1:11" x14ac:dyDescent="0.3">
      <c r="A48" s="210"/>
      <c r="B48" s="225" t="s">
        <v>473</v>
      </c>
      <c r="C48" s="161" t="s">
        <v>438</v>
      </c>
      <c r="D48" s="162" t="s">
        <v>501</v>
      </c>
      <c r="E48" s="175" t="s">
        <v>505</v>
      </c>
      <c r="H48" s="156"/>
      <c r="I48" s="157"/>
      <c r="J48" s="158"/>
    </row>
    <row r="49" spans="1:10" ht="17.25" thickBot="1" x14ac:dyDescent="0.35">
      <c r="A49" s="210"/>
      <c r="B49" s="209" t="s">
        <v>364</v>
      </c>
      <c r="C49" s="243" t="s">
        <v>375</v>
      </c>
      <c r="D49" s="244" t="s">
        <v>501</v>
      </c>
      <c r="E49" s="208" t="s">
        <v>572</v>
      </c>
      <c r="F49" s="253"/>
      <c r="H49" s="156"/>
      <c r="I49" s="157"/>
      <c r="J49" s="158"/>
    </row>
    <row r="50" spans="1:10" ht="17.25" thickBot="1" x14ac:dyDescent="0.35">
      <c r="I50" s="157"/>
      <c r="J50" s="157"/>
    </row>
    <row r="51" spans="1:10" ht="17.25" thickBot="1" x14ac:dyDescent="0.35">
      <c r="B51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20260429</v>
      </c>
      <c r="C51" s="332"/>
      <c r="D51" s="332"/>
      <c r="E51" s="333"/>
      <c r="I51" s="157"/>
      <c r="J51" s="157"/>
    </row>
    <row r="52" spans="1:10" x14ac:dyDescent="0.3">
      <c r="B52" s="203" t="s">
        <v>492</v>
      </c>
      <c r="C52" s="182" t="s">
        <v>609</v>
      </c>
      <c r="D52" s="182" t="s">
        <v>510</v>
      </c>
      <c r="E52" s="183" t="s">
        <v>564</v>
      </c>
      <c r="I52" s="157"/>
      <c r="J52" s="157"/>
    </row>
    <row r="53" spans="1:10" x14ac:dyDescent="0.3">
      <c r="B53" s="204" t="s">
        <v>493</v>
      </c>
      <c r="C53" s="162" t="s">
        <v>609</v>
      </c>
      <c r="D53" s="162" t="s">
        <v>510</v>
      </c>
      <c r="E53" s="183" t="s">
        <v>564</v>
      </c>
      <c r="I53" s="157"/>
      <c r="J53" s="157"/>
    </row>
    <row r="54" spans="1:10" x14ac:dyDescent="0.3">
      <c r="B54" s="174" t="s">
        <v>497</v>
      </c>
      <c r="C54" s="162" t="s">
        <v>561</v>
      </c>
      <c r="D54" s="162" t="s">
        <v>511</v>
      </c>
      <c r="E54" s="175" t="s">
        <v>401</v>
      </c>
      <c r="I54" s="157"/>
      <c r="J54" s="157"/>
    </row>
    <row r="55" spans="1:10" x14ac:dyDescent="0.3">
      <c r="B55" s="174" t="s">
        <v>417</v>
      </c>
      <c r="C55" s="162" t="s">
        <v>442</v>
      </c>
      <c r="D55" s="162" t="s">
        <v>512</v>
      </c>
      <c r="E55" s="175" t="s">
        <v>559</v>
      </c>
      <c r="I55" s="157"/>
      <c r="J55" s="157"/>
    </row>
    <row r="56" spans="1:10" x14ac:dyDescent="0.3">
      <c r="B56" s="174" t="s">
        <v>418</v>
      </c>
      <c r="C56" s="162" t="s">
        <v>442</v>
      </c>
      <c r="D56" s="162" t="s">
        <v>512</v>
      </c>
      <c r="E56" s="175" t="s">
        <v>559</v>
      </c>
      <c r="I56" s="157"/>
      <c r="J56" s="157"/>
    </row>
    <row r="57" spans="1:10" x14ac:dyDescent="0.3">
      <c r="B57" s="174" t="s">
        <v>474</v>
      </c>
      <c r="C57" s="162" t="s">
        <v>557</v>
      </c>
      <c r="D57" s="162" t="s">
        <v>513</v>
      </c>
      <c r="E57" s="175" t="s">
        <v>555</v>
      </c>
      <c r="I57" s="157"/>
      <c r="J57" s="157"/>
    </row>
    <row r="58" spans="1:10" ht="17.25" thickBot="1" x14ac:dyDescent="0.35">
      <c r="B58" s="176" t="s">
        <v>509</v>
      </c>
      <c r="C58" s="178" t="s">
        <v>554</v>
      </c>
      <c r="D58" s="178" t="s">
        <v>514</v>
      </c>
      <c r="E58" s="179" t="s">
        <v>553</v>
      </c>
      <c r="I58" s="157"/>
      <c r="J58" s="157"/>
    </row>
    <row r="59" spans="1:10" ht="17.25" thickBot="1" x14ac:dyDescent="0.35">
      <c r="A59" s="210"/>
      <c r="E59" s="156"/>
      <c r="I59" s="157"/>
      <c r="J59" s="157"/>
    </row>
    <row r="60" spans="1:10" ht="17.25" thickBot="1" x14ac:dyDescent="0.35">
      <c r="B60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20260429</v>
      </c>
      <c r="C60" s="329"/>
      <c r="D60" s="329"/>
      <c r="E60" s="330"/>
      <c r="I60" s="157"/>
      <c r="J60" s="157"/>
    </row>
    <row r="61" spans="1:10" x14ac:dyDescent="0.3">
      <c r="B61" s="188" t="s">
        <v>484</v>
      </c>
      <c r="C61" s="193" t="s">
        <v>543</v>
      </c>
      <c r="D61" s="189" t="s">
        <v>551</v>
      </c>
      <c r="E61" s="194" t="s">
        <v>531</v>
      </c>
      <c r="I61" s="157"/>
      <c r="J61" s="157"/>
    </row>
    <row r="62" spans="1:10" x14ac:dyDescent="0.3">
      <c r="B62" s="174" t="s">
        <v>485</v>
      </c>
      <c r="C62" s="161" t="s">
        <v>543</v>
      </c>
      <c r="D62" s="162" t="s">
        <v>551</v>
      </c>
      <c r="E62" s="175" t="s">
        <v>531</v>
      </c>
      <c r="I62" s="157"/>
      <c r="J62" s="157"/>
    </row>
    <row r="63" spans="1:10" x14ac:dyDescent="0.3">
      <c r="B63" s="174" t="s">
        <v>366</v>
      </c>
      <c r="C63" s="162" t="s">
        <v>423</v>
      </c>
      <c r="D63" s="162" t="s">
        <v>510</v>
      </c>
      <c r="E63" s="207" t="s">
        <v>565</v>
      </c>
      <c r="I63" s="157"/>
      <c r="J63" s="157"/>
    </row>
    <row r="64" spans="1:10" x14ac:dyDescent="0.3">
      <c r="B64" s="204" t="s">
        <v>364</v>
      </c>
      <c r="C64" s="221" t="s">
        <v>375</v>
      </c>
      <c r="D64" s="222" t="s">
        <v>510</v>
      </c>
      <c r="E64" s="207" t="s">
        <v>572</v>
      </c>
      <c r="F64" s="257"/>
      <c r="I64" s="157"/>
      <c r="J64" s="157"/>
    </row>
    <row r="65" spans="2:10" ht="17.25" thickBot="1" x14ac:dyDescent="0.35">
      <c r="B65" s="176" t="s">
        <v>605</v>
      </c>
      <c r="C65" s="178" t="s">
        <v>606</v>
      </c>
      <c r="D65" s="178" t="s">
        <v>514</v>
      </c>
      <c r="E65" s="208" t="s">
        <v>566</v>
      </c>
      <c r="I65" s="157"/>
      <c r="J65" s="157"/>
    </row>
    <row r="66" spans="2:10" ht="15" customHeight="1" thickBot="1" x14ac:dyDescent="0.35">
      <c r="B66" s="223"/>
      <c r="C66" s="224"/>
      <c r="D66" s="224"/>
      <c r="E66" s="226"/>
      <c r="I66" s="157"/>
      <c r="J66" s="157"/>
    </row>
    <row r="67" spans="2:10" ht="17.25" thickBot="1" x14ac:dyDescent="0.35">
      <c r="B67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20260429</v>
      </c>
      <c r="C67" s="335"/>
      <c r="D67" s="335"/>
      <c r="E67" s="336"/>
      <c r="I67" s="157"/>
      <c r="J67" s="157"/>
    </row>
    <row r="68" spans="2:10" x14ac:dyDescent="0.3">
      <c r="B68" s="188" t="s">
        <v>622</v>
      </c>
      <c r="C68" s="193" t="s">
        <v>623</v>
      </c>
      <c r="D68" s="189" t="s">
        <v>608</v>
      </c>
      <c r="E68" s="194" t="s">
        <v>628</v>
      </c>
      <c r="I68" s="157"/>
      <c r="J68" s="157"/>
    </row>
    <row r="69" spans="2:10" x14ac:dyDescent="0.3">
      <c r="B69" s="174" t="s">
        <v>456</v>
      </c>
      <c r="C69" s="161" t="s">
        <v>631</v>
      </c>
      <c r="D69" s="162" t="s">
        <v>627</v>
      </c>
      <c r="E69" s="175" t="s">
        <v>630</v>
      </c>
      <c r="I69" s="157"/>
      <c r="J69" s="157"/>
    </row>
    <row r="70" spans="2:10" ht="17.25" thickBot="1" x14ac:dyDescent="0.35">
      <c r="B70" s="176" t="s">
        <v>626</v>
      </c>
      <c r="C70" s="191"/>
      <c r="D70" s="178" t="s">
        <v>504</v>
      </c>
      <c r="E70" s="179" t="s">
        <v>629</v>
      </c>
      <c r="I70" s="157"/>
      <c r="J70" s="157"/>
    </row>
    <row r="71" spans="2:10" ht="17.25" thickBot="1" x14ac:dyDescent="0.35">
      <c r="B71" s="223"/>
      <c r="C71" s="224"/>
      <c r="D71" s="224"/>
      <c r="E71" s="226"/>
      <c r="I71" s="157"/>
      <c r="J71" s="157"/>
    </row>
    <row r="72" spans="2:10" ht="17.25" thickBot="1" x14ac:dyDescent="0.35">
      <c r="B72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20260429</v>
      </c>
      <c r="C72" s="335"/>
      <c r="D72" s="335"/>
      <c r="E72" s="336"/>
      <c r="I72" s="157"/>
      <c r="J72" s="157"/>
    </row>
    <row r="73" spans="2:10" ht="17.25" thickBot="1" x14ac:dyDescent="0.35">
      <c r="B73" s="262" t="s">
        <v>618</v>
      </c>
      <c r="C73" s="263" t="s">
        <v>619</v>
      </c>
      <c r="D73" s="264" t="s">
        <v>500</v>
      </c>
      <c r="E73" s="265" t="s">
        <v>656</v>
      </c>
      <c r="I73" s="157"/>
      <c r="J73" s="157"/>
    </row>
    <row r="74" spans="2:10" ht="17.25" thickBot="1" x14ac:dyDescent="0.35">
      <c r="B74" s="223"/>
      <c r="C74" s="224"/>
      <c r="D74" s="224"/>
      <c r="E74" s="226"/>
      <c r="I74" s="157"/>
      <c r="J74" s="157"/>
    </row>
    <row r="75" spans="2:10" ht="17.25" thickBot="1" x14ac:dyDescent="0.35">
      <c r="B75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20260429</v>
      </c>
      <c r="C75" s="335"/>
      <c r="D75" s="335"/>
      <c r="E75" s="336"/>
      <c r="I75" s="157"/>
      <c r="J75" s="157"/>
    </row>
    <row r="76" spans="2:10" x14ac:dyDescent="0.3">
      <c r="B76" s="188" t="s">
        <v>626</v>
      </c>
      <c r="C76" s="161" t="s">
        <v>632</v>
      </c>
      <c r="D76" s="162" t="s">
        <v>512</v>
      </c>
      <c r="E76" s="175" t="s">
        <v>633</v>
      </c>
      <c r="I76" s="157"/>
      <c r="J76" s="157"/>
    </row>
    <row r="77" spans="2:10" x14ac:dyDescent="0.3">
      <c r="B77" s="174" t="s">
        <v>456</v>
      </c>
      <c r="C77" s="161" t="s">
        <v>632</v>
      </c>
      <c r="D77" s="162" t="s">
        <v>512</v>
      </c>
      <c r="E77" s="175" t="s">
        <v>633</v>
      </c>
      <c r="I77" s="157"/>
      <c r="J77" s="157"/>
    </row>
    <row r="78" spans="2:10" ht="17.25" thickBot="1" x14ac:dyDescent="0.35">
      <c r="B78" s="176" t="s">
        <v>621</v>
      </c>
      <c r="C78" s="191" t="s">
        <v>625</v>
      </c>
      <c r="D78" s="178" t="s">
        <v>635</v>
      </c>
      <c r="E78" s="179" t="s">
        <v>638</v>
      </c>
      <c r="I78" s="157"/>
      <c r="J78" s="157"/>
    </row>
    <row r="79" spans="2:10" ht="17.25" thickBot="1" x14ac:dyDescent="0.35">
      <c r="B79" s="223"/>
      <c r="C79" s="224"/>
      <c r="D79" s="224"/>
      <c r="E79" s="226"/>
      <c r="I79" s="157"/>
      <c r="J79" s="157"/>
    </row>
    <row r="80" spans="2:10" ht="17.25" thickBot="1" x14ac:dyDescent="0.35">
      <c r="B80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20260429</v>
      </c>
      <c r="C80" s="335"/>
      <c r="D80" s="335"/>
      <c r="E80" s="336"/>
      <c r="I80" s="157"/>
      <c r="J80" s="157"/>
    </row>
    <row r="81" spans="2:10" ht="17.25" thickBot="1" x14ac:dyDescent="0.35">
      <c r="B81" s="176" t="s">
        <v>617</v>
      </c>
      <c r="C81" s="191" t="s">
        <v>620</v>
      </c>
      <c r="D81" s="178" t="s">
        <v>513</v>
      </c>
      <c r="E81" s="179" t="s">
        <v>624</v>
      </c>
      <c r="I81" s="157"/>
      <c r="J81" s="157"/>
    </row>
    <row r="82" spans="2:10" x14ac:dyDescent="0.3">
      <c r="B82" s="223"/>
      <c r="C82" s="223"/>
      <c r="D82" s="224"/>
      <c r="E82" s="223"/>
      <c r="I82" s="157"/>
      <c r="J82" s="157"/>
    </row>
    <row r="83" spans="2:10" x14ac:dyDescent="0.3">
      <c r="B83" s="223"/>
      <c r="C83" s="223"/>
      <c r="D83" s="224"/>
      <c r="E83" s="223"/>
      <c r="I83" s="157"/>
      <c r="J83" s="157"/>
    </row>
    <row r="84" spans="2:10" x14ac:dyDescent="0.3">
      <c r="B84" s="223"/>
      <c r="C84" s="223"/>
      <c r="D84" s="224"/>
      <c r="E84" s="223"/>
      <c r="I84" s="157"/>
      <c r="J84" s="157"/>
    </row>
    <row r="85" spans="2:10" ht="15" customHeight="1" thickBot="1" x14ac:dyDescent="0.35"/>
    <row r="86" spans="2:10" ht="17.25" thickBot="1" x14ac:dyDescent="0.35">
      <c r="B86" s="315" t="str">
        <f ca="1">"출력일 " &amp;TEXT(TODAY(),"yyyymmdd") &amp; "           금요일 등원 (조쌤) " &amp;"                            작성일  " &amp;MID(CELL("filename",A1),FIND("]",CELL("filename",A1))+1,255)</f>
        <v>출력일 20260629           금요일 등원 (조쌤)                             작성일  20260429</v>
      </c>
      <c r="C86" s="316"/>
      <c r="D86" s="316"/>
      <c r="E86" s="317"/>
    </row>
    <row r="87" spans="2:10" x14ac:dyDescent="0.3">
      <c r="B87" s="188" t="s">
        <v>411</v>
      </c>
      <c r="C87" s="193" t="s">
        <v>577</v>
      </c>
      <c r="D87" s="189" t="s">
        <v>499</v>
      </c>
      <c r="E87" s="194" t="s">
        <v>576</v>
      </c>
    </row>
    <row r="88" spans="2:10" x14ac:dyDescent="0.3">
      <c r="B88" s="203" t="s">
        <v>671</v>
      </c>
      <c r="C88" s="266" t="s">
        <v>370</v>
      </c>
      <c r="D88" s="267" t="s">
        <v>500</v>
      </c>
      <c r="E88" s="268" t="s">
        <v>673</v>
      </c>
    </row>
    <row r="89" spans="2:10" x14ac:dyDescent="0.3">
      <c r="B89" s="174" t="s">
        <v>680</v>
      </c>
      <c r="C89" s="266" t="s">
        <v>370</v>
      </c>
      <c r="D89" s="162" t="s">
        <v>679</v>
      </c>
      <c r="E89" s="175" t="s">
        <v>673</v>
      </c>
    </row>
    <row r="90" spans="2:10" x14ac:dyDescent="0.3">
      <c r="B90" s="174" t="s">
        <v>518</v>
      </c>
      <c r="C90" s="161" t="s">
        <v>578</v>
      </c>
      <c r="D90" s="162" t="s">
        <v>504</v>
      </c>
      <c r="E90" s="175" t="s">
        <v>581</v>
      </c>
    </row>
    <row r="91" spans="2:10" x14ac:dyDescent="0.3">
      <c r="B91" s="174" t="s">
        <v>519</v>
      </c>
      <c r="C91" s="161" t="s">
        <v>580</v>
      </c>
      <c r="D91" s="162" t="s">
        <v>501</v>
      </c>
      <c r="E91" s="175" t="s">
        <v>574</v>
      </c>
    </row>
    <row r="92" spans="2:10" x14ac:dyDescent="0.3">
      <c r="B92" s="174" t="s">
        <v>520</v>
      </c>
      <c r="C92" s="161" t="s">
        <v>580</v>
      </c>
      <c r="D92" s="162" t="s">
        <v>501</v>
      </c>
      <c r="E92" s="175" t="s">
        <v>574</v>
      </c>
    </row>
    <row r="93" spans="2:10" ht="17.25" thickBot="1" x14ac:dyDescent="0.35">
      <c r="B93" s="176" t="s">
        <v>465</v>
      </c>
      <c r="C93" s="191" t="s">
        <v>468</v>
      </c>
      <c r="D93" s="178" t="s">
        <v>501</v>
      </c>
      <c r="E93" s="179" t="s">
        <v>573</v>
      </c>
    </row>
    <row r="94" spans="2:10" ht="17.25" thickBot="1" x14ac:dyDescent="0.35">
      <c r="B94" s="223"/>
      <c r="C94" s="223"/>
      <c r="D94" s="224"/>
      <c r="E94" s="223"/>
    </row>
    <row r="95" spans="2:10" ht="17.25" thickBot="1" x14ac:dyDescent="0.35">
      <c r="B95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20260429</v>
      </c>
      <c r="C95" s="318"/>
      <c r="D95" s="318"/>
      <c r="E95" s="319"/>
    </row>
    <row r="96" spans="2:10" x14ac:dyDescent="0.3">
      <c r="B96" s="188" t="s">
        <v>484</v>
      </c>
      <c r="C96" s="193" t="s">
        <v>532</v>
      </c>
      <c r="D96" s="189" t="s">
        <v>500</v>
      </c>
      <c r="E96" s="194" t="s">
        <v>533</v>
      </c>
    </row>
    <row r="97" spans="1:20" s="255" customFormat="1" x14ac:dyDescent="0.3">
      <c r="A97"/>
      <c r="B97" s="174" t="s">
        <v>485</v>
      </c>
      <c r="C97" s="161" t="s">
        <v>532</v>
      </c>
      <c r="D97" s="162" t="s">
        <v>500</v>
      </c>
      <c r="E97" s="175" t="s">
        <v>533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255" customFormat="1" x14ac:dyDescent="0.3">
      <c r="A98"/>
      <c r="B98" s="174" t="s">
        <v>484</v>
      </c>
      <c r="C98" s="161" t="s">
        <v>535</v>
      </c>
      <c r="D98" s="162" t="s">
        <v>504</v>
      </c>
      <c r="E98" s="175" t="s">
        <v>534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255" customFormat="1" x14ac:dyDescent="0.3">
      <c r="A99"/>
      <c r="B99" s="174" t="s">
        <v>485</v>
      </c>
      <c r="C99" s="161" t="s">
        <v>535</v>
      </c>
      <c r="D99" s="162" t="s">
        <v>504</v>
      </c>
      <c r="E99" s="175" t="s">
        <v>534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255" customFormat="1" x14ac:dyDescent="0.3">
      <c r="A100"/>
      <c r="B100" s="235" t="s">
        <v>610</v>
      </c>
      <c r="C100" s="236" t="s">
        <v>561</v>
      </c>
      <c r="D100" s="237" t="s">
        <v>501</v>
      </c>
      <c r="E100" s="238" t="s">
        <v>612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255" customFormat="1" x14ac:dyDescent="0.3">
      <c r="A101"/>
      <c r="B101" s="174" t="s">
        <v>433</v>
      </c>
      <c r="C101" s="162" t="s">
        <v>437</v>
      </c>
      <c r="D101" s="162" t="s">
        <v>501</v>
      </c>
      <c r="E101" s="207" t="s">
        <v>436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255" customFormat="1" x14ac:dyDescent="0.3">
      <c r="A102"/>
      <c r="B102" s="174" t="s">
        <v>434</v>
      </c>
      <c r="C102" s="162" t="s">
        <v>437</v>
      </c>
      <c r="D102" s="162" t="s">
        <v>501</v>
      </c>
      <c r="E102" s="207" t="s">
        <v>436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255" customFormat="1" ht="17.25" thickBot="1" x14ac:dyDescent="0.35">
      <c r="A103"/>
      <c r="B103" s="176" t="s">
        <v>588</v>
      </c>
      <c r="C103" s="196" t="s">
        <v>582</v>
      </c>
      <c r="D103" s="178" t="s">
        <v>501</v>
      </c>
      <c r="E103" s="208" t="s">
        <v>584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255" customFormat="1" ht="17.25" thickBot="1" x14ac:dyDescent="0.35">
      <c r="A104"/>
      <c r="B104" s="223"/>
      <c r="C104" s="223"/>
      <c r="D104" s="224"/>
      <c r="E104" s="223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255" customFormat="1" ht="17.25" thickBot="1" x14ac:dyDescent="0.35">
      <c r="A105"/>
      <c r="B105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20260429</v>
      </c>
      <c r="C105" s="316"/>
      <c r="D105" s="316"/>
      <c r="E105" s="317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255" customFormat="1" x14ac:dyDescent="0.3">
      <c r="A106"/>
      <c r="B106" s="188" t="s">
        <v>518</v>
      </c>
      <c r="C106" s="193" t="s">
        <v>676</v>
      </c>
      <c r="D106" s="189" t="s">
        <v>510</v>
      </c>
      <c r="E106" s="194" t="s">
        <v>595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255" customFormat="1" x14ac:dyDescent="0.3">
      <c r="A107"/>
      <c r="B107" s="174" t="s">
        <v>519</v>
      </c>
      <c r="C107" s="161" t="s">
        <v>580</v>
      </c>
      <c r="D107" s="162" t="s">
        <v>510</v>
      </c>
      <c r="E107" s="175" t="s">
        <v>574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255" customFormat="1" x14ac:dyDescent="0.3">
      <c r="A108"/>
      <c r="B108" s="174" t="s">
        <v>520</v>
      </c>
      <c r="C108" s="161" t="s">
        <v>580</v>
      </c>
      <c r="D108" s="162" t="s">
        <v>510</v>
      </c>
      <c r="E108" s="175" t="s">
        <v>574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255" customFormat="1" x14ac:dyDescent="0.3">
      <c r="A109"/>
      <c r="B109" s="174" t="s">
        <v>465</v>
      </c>
      <c r="C109" s="161" t="s">
        <v>468</v>
      </c>
      <c r="D109" s="162" t="s">
        <v>510</v>
      </c>
      <c r="E109" s="175" t="s">
        <v>573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255" customFormat="1" x14ac:dyDescent="0.3">
      <c r="A110"/>
      <c r="B110" s="174" t="s">
        <v>466</v>
      </c>
      <c r="C110" s="161" t="s">
        <v>468</v>
      </c>
      <c r="D110" s="162" t="s">
        <v>510</v>
      </c>
      <c r="E110" s="175" t="s">
        <v>573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255" customFormat="1" x14ac:dyDescent="0.3">
      <c r="A111"/>
      <c r="B111" s="174" t="s">
        <v>672</v>
      </c>
      <c r="C111" s="161" t="s">
        <v>674</v>
      </c>
      <c r="D111" s="162" t="s">
        <v>510</v>
      </c>
      <c r="E111" s="175" t="s">
        <v>675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255" customFormat="1" x14ac:dyDescent="0.3">
      <c r="A112"/>
      <c r="B112" s="239" t="s">
        <v>610</v>
      </c>
      <c r="C112" s="240" t="s">
        <v>561</v>
      </c>
      <c r="D112" s="241"/>
      <c r="E112" s="242" t="s">
        <v>612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255" customFormat="1" ht="17.25" thickBot="1" x14ac:dyDescent="0.35">
      <c r="A113"/>
      <c r="B113" s="176" t="s">
        <v>411</v>
      </c>
      <c r="C113" s="191" t="s">
        <v>677</v>
      </c>
      <c r="D113" s="178" t="s">
        <v>514</v>
      </c>
      <c r="E113" s="179" t="s">
        <v>596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255" customFormat="1" ht="17.25" thickBot="1" x14ac:dyDescent="0.35">
      <c r="A114"/>
      <c r="B114"/>
      <c r="C114"/>
      <c r="D114" s="157"/>
      <c r="E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255" customFormat="1" ht="17.25" thickBot="1" x14ac:dyDescent="0.35">
      <c r="A115"/>
      <c r="B115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20260429</v>
      </c>
      <c r="C115" s="318"/>
      <c r="D115" s="318"/>
      <c r="E115" s="319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255" customFormat="1" x14ac:dyDescent="0.3">
      <c r="A116"/>
      <c r="B116" s="188" t="s">
        <v>484</v>
      </c>
      <c r="C116" s="193" t="s">
        <v>543</v>
      </c>
      <c r="D116" s="189" t="s">
        <v>551</v>
      </c>
      <c r="E116" s="194" t="s">
        <v>531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255" customFormat="1" x14ac:dyDescent="0.3">
      <c r="A117"/>
      <c r="B117" s="174" t="s">
        <v>485</v>
      </c>
      <c r="C117" s="161" t="s">
        <v>543</v>
      </c>
      <c r="D117" s="162" t="s">
        <v>551</v>
      </c>
      <c r="E117" s="175" t="s">
        <v>531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255" customFormat="1" x14ac:dyDescent="0.3">
      <c r="A118"/>
      <c r="B118" s="239" t="s">
        <v>610</v>
      </c>
      <c r="C118" s="240" t="s">
        <v>561</v>
      </c>
      <c r="D118" s="241"/>
      <c r="E118" s="242" t="s">
        <v>612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255" customFormat="1" x14ac:dyDescent="0.3">
      <c r="A119"/>
      <c r="B119" s="174" t="s">
        <v>433</v>
      </c>
      <c r="C119" s="162" t="s">
        <v>437</v>
      </c>
      <c r="D119" s="162" t="s">
        <v>512</v>
      </c>
      <c r="E119" s="207" t="s">
        <v>436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255" customFormat="1" x14ac:dyDescent="0.3">
      <c r="A120"/>
      <c r="B120" s="174" t="s">
        <v>434</v>
      </c>
      <c r="C120" s="162" t="s">
        <v>437</v>
      </c>
      <c r="D120" s="162" t="s">
        <v>512</v>
      </c>
      <c r="E120" s="207" t="s">
        <v>436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255" customFormat="1" ht="17.25" thickBot="1" x14ac:dyDescent="0.35">
      <c r="A121"/>
      <c r="B121" s="176" t="s">
        <v>588</v>
      </c>
      <c r="C121" s="196" t="s">
        <v>582</v>
      </c>
      <c r="D121" s="178" t="s">
        <v>552</v>
      </c>
      <c r="E121" s="208" t="s">
        <v>584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</sheetData>
  <mergeCells count="16">
    <mergeCell ref="B43:E43"/>
    <mergeCell ref="B2:E2"/>
    <mergeCell ref="B9:E9"/>
    <mergeCell ref="B18:E18"/>
    <mergeCell ref="B27:E27"/>
    <mergeCell ref="B33:E33"/>
    <mergeCell ref="B86:E86"/>
    <mergeCell ref="B95:E95"/>
    <mergeCell ref="B105:E105"/>
    <mergeCell ref="B115:E115"/>
    <mergeCell ref="B51:E51"/>
    <mergeCell ref="B60:E60"/>
    <mergeCell ref="B67:E67"/>
    <mergeCell ref="B72:E72"/>
    <mergeCell ref="B75:E75"/>
    <mergeCell ref="B80:E80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40" fitToHeight="0" orientation="landscape" r:id="rId1"/>
  <rowBreaks count="7" manualBreakCount="7">
    <brk id="16" max="16383" man="1"/>
    <brk id="31" max="5" man="1"/>
    <brk id="49" max="16383" man="1"/>
    <brk id="66" max="5" man="1"/>
    <brk id="81" max="5" man="1"/>
    <brk id="85" max="5" man="1"/>
    <brk id="103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0273-DDB2-4F2B-817B-CE66339437D7}">
  <dimension ref="A1:T111"/>
  <sheetViews>
    <sheetView view="pageBreakPreview" topLeftCell="A10" zoomScale="160" zoomScaleNormal="100" zoomScaleSheetLayoutView="160" workbookViewId="0">
      <selection activeCell="A16" sqref="A16:XFD17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20260610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/>
      <c r="K4" s="157"/>
    </row>
    <row r="5" spans="2:20" x14ac:dyDescent="0.3">
      <c r="B5" s="174" t="s">
        <v>664</v>
      </c>
      <c r="C5" s="221"/>
      <c r="D5" s="222" t="s">
        <v>504</v>
      </c>
      <c r="E5" s="207" t="s">
        <v>700</v>
      </c>
      <c r="F5" s="253"/>
      <c r="K5" s="157"/>
    </row>
    <row r="6" spans="2:20" x14ac:dyDescent="0.3">
      <c r="B6" s="204" t="s">
        <v>476</v>
      </c>
      <c r="C6" s="221" t="s">
        <v>481</v>
      </c>
      <c r="D6" s="222" t="s">
        <v>636</v>
      </c>
      <c r="E6" s="207" t="s">
        <v>478</v>
      </c>
      <c r="F6" s="253"/>
      <c r="K6" s="157"/>
    </row>
    <row r="7" spans="2:20" x14ac:dyDescent="0.3">
      <c r="B7" s="269" t="s">
        <v>688</v>
      </c>
      <c r="C7" s="270" t="s">
        <v>129</v>
      </c>
      <c r="D7" s="271" t="s">
        <v>698</v>
      </c>
      <c r="E7" s="272" t="s">
        <v>690</v>
      </c>
      <c r="F7" s="253"/>
      <c r="K7" s="157"/>
    </row>
    <row r="8" spans="2:20" ht="17.25" thickBot="1" x14ac:dyDescent="0.35">
      <c r="B8" s="209" t="s">
        <v>692</v>
      </c>
      <c r="C8" s="243"/>
      <c r="D8" s="244" t="s">
        <v>699</v>
      </c>
      <c r="E8" s="208" t="s">
        <v>693</v>
      </c>
      <c r="F8" s="252"/>
      <c r="I8" s="156"/>
      <c r="K8" s="157"/>
    </row>
    <row r="9" spans="2:20" ht="17.25" thickBot="1" x14ac:dyDescent="0.35">
      <c r="B9" s="156"/>
      <c r="C9" s="156"/>
      <c r="D9" s="158"/>
      <c r="E9" s="156"/>
      <c r="I9" s="156"/>
      <c r="J9" s="156"/>
      <c r="K9" s="157"/>
      <c r="L9" s="156"/>
      <c r="M9" s="156"/>
    </row>
    <row r="10" spans="2:20" ht="17.25" thickBot="1" x14ac:dyDescent="0.35">
      <c r="B10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20260610</v>
      </c>
      <c r="C10" s="323"/>
      <c r="D10" s="323"/>
      <c r="E10" s="324"/>
      <c r="I10" s="156"/>
      <c r="J10" s="156"/>
      <c r="K10" s="157"/>
      <c r="L10" s="156"/>
      <c r="M10" s="156"/>
    </row>
    <row r="11" spans="2:20" x14ac:dyDescent="0.3">
      <c r="B11" s="174" t="s">
        <v>484</v>
      </c>
      <c r="C11" s="164" t="s">
        <v>516</v>
      </c>
      <c r="D11" s="162" t="s">
        <v>500</v>
      </c>
      <c r="E11" s="175" t="s">
        <v>533</v>
      </c>
      <c r="I11" s="156"/>
      <c r="J11" s="156"/>
      <c r="K11" s="157"/>
      <c r="L11" s="156"/>
      <c r="M11" s="156"/>
    </row>
    <row r="12" spans="2:20" x14ac:dyDescent="0.3">
      <c r="B12" s="174" t="s">
        <v>485</v>
      </c>
      <c r="C12" s="164" t="s">
        <v>516</v>
      </c>
      <c r="D12" s="162" t="s">
        <v>500</v>
      </c>
      <c r="E12" s="175" t="s">
        <v>533</v>
      </c>
      <c r="I12" s="156"/>
      <c r="J12" s="156"/>
      <c r="K12" s="158"/>
      <c r="L12" s="156"/>
      <c r="M12" s="156"/>
    </row>
    <row r="13" spans="2:20" x14ac:dyDescent="0.3">
      <c r="B13" s="174" t="s">
        <v>484</v>
      </c>
      <c r="C13" s="161" t="s">
        <v>535</v>
      </c>
      <c r="D13" s="162" t="s">
        <v>504</v>
      </c>
      <c r="E13" s="175" t="s">
        <v>534</v>
      </c>
      <c r="I13" s="156"/>
      <c r="J13" s="156"/>
      <c r="K13" s="158"/>
      <c r="L13" s="156"/>
      <c r="M13" s="156"/>
    </row>
    <row r="14" spans="2:20" x14ac:dyDescent="0.3">
      <c r="B14" s="174" t="s">
        <v>485</v>
      </c>
      <c r="C14" s="161" t="s">
        <v>535</v>
      </c>
      <c r="D14" s="162" t="s">
        <v>504</v>
      </c>
      <c r="E14" s="175" t="s">
        <v>534</v>
      </c>
      <c r="I14" s="156"/>
      <c r="J14" s="156"/>
      <c r="K14" s="158"/>
      <c r="L14" s="156"/>
      <c r="M14" s="156"/>
    </row>
    <row r="15" spans="2:20" x14ac:dyDescent="0.3">
      <c r="B15" s="174" t="s">
        <v>684</v>
      </c>
      <c r="C15" s="161" t="s">
        <v>685</v>
      </c>
      <c r="D15" s="162" t="s">
        <v>686</v>
      </c>
      <c r="E15" s="175" t="s">
        <v>687</v>
      </c>
      <c r="I15" s="156"/>
      <c r="J15" s="156"/>
      <c r="K15" s="158"/>
      <c r="L15" s="156"/>
      <c r="M15" s="156"/>
      <c r="T15" s="156"/>
    </row>
    <row r="16" spans="2:20" x14ac:dyDescent="0.3">
      <c r="B16" s="278"/>
      <c r="C16" s="279"/>
      <c r="D16" s="280"/>
      <c r="E16" s="281"/>
    </row>
    <row r="17" spans="2:13" ht="17.25" thickBot="1" x14ac:dyDescent="0.35">
      <c r="B17" s="227"/>
      <c r="C17" s="228"/>
      <c r="D17" s="229"/>
      <c r="E17" s="230"/>
    </row>
    <row r="18" spans="2:13" ht="17.25" thickBot="1" x14ac:dyDescent="0.35">
      <c r="B18" s="223"/>
      <c r="C18" s="223"/>
      <c r="D18" s="224"/>
      <c r="E18" s="223"/>
      <c r="F18" s="256"/>
      <c r="I18" s="156"/>
      <c r="J18" s="156"/>
      <c r="K18" s="157"/>
      <c r="L18" s="156"/>
      <c r="M18" s="156"/>
    </row>
    <row r="19" spans="2:13" ht="17.25" thickBot="1" x14ac:dyDescent="0.35">
      <c r="B19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20260610</v>
      </c>
      <c r="C19" s="326"/>
      <c r="D19" s="326"/>
      <c r="E19" s="327"/>
      <c r="F19" s="256"/>
      <c r="I19" s="156"/>
      <c r="J19" s="156"/>
      <c r="K19" s="157"/>
      <c r="L19" s="156"/>
      <c r="M19" s="156"/>
    </row>
    <row r="20" spans="2:13" x14ac:dyDescent="0.3">
      <c r="B20" s="188" t="s">
        <v>684</v>
      </c>
      <c r="C20" s="193" t="s">
        <v>697</v>
      </c>
      <c r="D20" s="189" t="s">
        <v>510</v>
      </c>
      <c r="E20" s="194" t="s">
        <v>694</v>
      </c>
      <c r="F20" s="256"/>
      <c r="I20" s="156"/>
      <c r="J20" s="156"/>
      <c r="K20" s="157"/>
      <c r="L20" s="156"/>
      <c r="M20" s="156"/>
    </row>
    <row r="21" spans="2:13" x14ac:dyDescent="0.3">
      <c r="B21" s="273" t="s">
        <v>691</v>
      </c>
      <c r="C21" s="274" t="s">
        <v>696</v>
      </c>
      <c r="D21" s="276" t="s">
        <v>510</v>
      </c>
      <c r="E21" s="275" t="s">
        <v>695</v>
      </c>
      <c r="F21" s="253"/>
      <c r="I21" s="156"/>
      <c r="J21" s="156"/>
      <c r="K21" s="157"/>
      <c r="L21" s="156"/>
      <c r="M21" s="156"/>
    </row>
    <row r="22" spans="2:13" x14ac:dyDescent="0.3">
      <c r="B22" s="204" t="s">
        <v>476</v>
      </c>
      <c r="C22" s="222" t="s">
        <v>649</v>
      </c>
      <c r="D22" s="222" t="s">
        <v>512</v>
      </c>
      <c r="E22" s="207" t="s">
        <v>562</v>
      </c>
      <c r="F22" s="253"/>
      <c r="I22" s="156"/>
      <c r="J22" s="156"/>
      <c r="K22" s="157"/>
      <c r="L22" s="156"/>
      <c r="M22" s="156"/>
    </row>
    <row r="23" spans="2:13" x14ac:dyDescent="0.3">
      <c r="B23" s="204" t="s">
        <v>477</v>
      </c>
      <c r="C23" s="222" t="s">
        <v>650</v>
      </c>
      <c r="D23" s="222" t="s">
        <v>512</v>
      </c>
      <c r="E23" s="207" t="s">
        <v>563</v>
      </c>
      <c r="F23" s="252"/>
    </row>
    <row r="24" spans="2:13" x14ac:dyDescent="0.3">
      <c r="B24" s="174" t="s">
        <v>664</v>
      </c>
      <c r="C24" s="222" t="s">
        <v>665</v>
      </c>
      <c r="D24" s="222" t="s">
        <v>513</v>
      </c>
      <c r="E24" s="207" t="s">
        <v>666</v>
      </c>
      <c r="F24" s="157"/>
    </row>
    <row r="25" spans="2:13" x14ac:dyDescent="0.3">
      <c r="B25" s="174" t="s">
        <v>539</v>
      </c>
      <c r="C25" s="164" t="s">
        <v>600</v>
      </c>
      <c r="D25" s="162" t="s">
        <v>514</v>
      </c>
      <c r="E25" s="175" t="s">
        <v>648</v>
      </c>
      <c r="F25" s="158"/>
      <c r="G25" s="156"/>
      <c r="H25" s="156"/>
      <c r="I25" s="156"/>
      <c r="J25" s="156"/>
      <c r="K25" s="157"/>
      <c r="L25" s="156"/>
      <c r="M25" s="156"/>
    </row>
    <row r="26" spans="2:13" ht="17.25" thickBot="1" x14ac:dyDescent="0.35">
      <c r="B26" s="176" t="s">
        <v>667</v>
      </c>
      <c r="C26" s="177" t="s">
        <v>601</v>
      </c>
      <c r="D26" s="178" t="s">
        <v>635</v>
      </c>
      <c r="E26" s="179" t="s">
        <v>668</v>
      </c>
    </row>
    <row r="27" spans="2:13" ht="17.25" thickBot="1" x14ac:dyDescent="0.35">
      <c r="B27" s="174"/>
      <c r="C27" s="222"/>
      <c r="D27" s="222"/>
      <c r="E27" s="207"/>
    </row>
    <row r="28" spans="2:13" ht="17.25" thickBot="1" x14ac:dyDescent="0.35">
      <c r="B28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20260610</v>
      </c>
      <c r="C28" s="321"/>
      <c r="D28" s="321"/>
      <c r="E28" s="322"/>
    </row>
    <row r="29" spans="2:13" x14ac:dyDescent="0.3">
      <c r="B29" s="180" t="s">
        <v>484</v>
      </c>
      <c r="C29" s="185" t="s">
        <v>543</v>
      </c>
      <c r="D29" s="182" t="s">
        <v>551</v>
      </c>
      <c r="E29" s="183" t="s">
        <v>531</v>
      </c>
    </row>
    <row r="30" spans="2:13" x14ac:dyDescent="0.3">
      <c r="B30" s="245" t="s">
        <v>252</v>
      </c>
      <c r="C30" s="246" t="s">
        <v>160</v>
      </c>
      <c r="D30" s="247" t="s">
        <v>644</v>
      </c>
      <c r="E30" s="248" t="s">
        <v>645</v>
      </c>
    </row>
    <row r="31" spans="2:13" x14ac:dyDescent="0.3">
      <c r="B31" s="282" t="s">
        <v>536</v>
      </c>
      <c r="C31" s="283" t="s">
        <v>599</v>
      </c>
      <c r="D31" s="284" t="s">
        <v>514</v>
      </c>
      <c r="E31" s="285" t="s">
        <v>652</v>
      </c>
    </row>
    <row r="32" spans="2:13" ht="17.25" customHeight="1" thickBot="1" x14ac:dyDescent="0.35">
      <c r="B32" s="227" t="s">
        <v>537</v>
      </c>
      <c r="C32" s="228" t="s">
        <v>599</v>
      </c>
      <c r="D32" s="229" t="s">
        <v>514</v>
      </c>
      <c r="E32" s="230" t="s">
        <v>652</v>
      </c>
      <c r="I32" s="157"/>
      <c r="J32" s="157"/>
    </row>
    <row r="33" spans="1:11" ht="17.25" thickBot="1" x14ac:dyDescent="0.35">
      <c r="I33" s="157"/>
      <c r="J33" s="157"/>
    </row>
    <row r="34" spans="1:11" ht="17.25" thickBot="1" x14ac:dyDescent="0.35">
      <c r="B34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20260610</v>
      </c>
      <c r="C34" s="332"/>
      <c r="D34" s="332"/>
      <c r="E34" s="333"/>
      <c r="I34" s="157"/>
      <c r="J34" s="157"/>
    </row>
    <row r="35" spans="1:11" x14ac:dyDescent="0.3">
      <c r="B35" s="180" t="s">
        <v>497</v>
      </c>
      <c r="C35" s="185" t="s">
        <v>480</v>
      </c>
      <c r="D35" s="182" t="s">
        <v>571</v>
      </c>
      <c r="E35" s="183" t="s">
        <v>498</v>
      </c>
      <c r="I35" s="157"/>
      <c r="J35" s="157"/>
    </row>
    <row r="36" spans="1:11" x14ac:dyDescent="0.3">
      <c r="B36" s="174" t="s">
        <v>493</v>
      </c>
      <c r="C36" s="161" t="s">
        <v>496</v>
      </c>
      <c r="D36" s="162" t="s">
        <v>499</v>
      </c>
      <c r="E36" s="175" t="s">
        <v>495</v>
      </c>
      <c r="I36" s="157"/>
      <c r="J36" s="157"/>
    </row>
    <row r="37" spans="1:11" x14ac:dyDescent="0.3">
      <c r="B37" s="174" t="s">
        <v>492</v>
      </c>
      <c r="C37" s="164" t="s">
        <v>103</v>
      </c>
      <c r="D37" s="162" t="s">
        <v>499</v>
      </c>
      <c r="E37" s="190" t="s">
        <v>494</v>
      </c>
      <c r="I37" s="157"/>
      <c r="J37" s="157"/>
    </row>
    <row r="38" spans="1:11" x14ac:dyDescent="0.3">
      <c r="B38" s="199" t="s">
        <v>261</v>
      </c>
      <c r="C38" s="181" t="s">
        <v>78</v>
      </c>
      <c r="D38" s="182" t="s">
        <v>608</v>
      </c>
      <c r="E38" s="200" t="s">
        <v>229</v>
      </c>
      <c r="I38" s="157"/>
      <c r="J38" s="157"/>
    </row>
    <row r="39" spans="1:11" x14ac:dyDescent="0.3">
      <c r="B39" s="174" t="s">
        <v>418</v>
      </c>
      <c r="C39" s="161" t="s">
        <v>419</v>
      </c>
      <c r="D39" s="162" t="s">
        <v>500</v>
      </c>
      <c r="E39" s="175" t="s">
        <v>678</v>
      </c>
      <c r="I39" s="157"/>
      <c r="J39" s="157"/>
    </row>
    <row r="40" spans="1:11" x14ac:dyDescent="0.3">
      <c r="B40" s="174" t="s">
        <v>474</v>
      </c>
      <c r="C40" s="161" t="s">
        <v>482</v>
      </c>
      <c r="D40" s="162" t="s">
        <v>504</v>
      </c>
      <c r="E40" s="175" t="s">
        <v>488</v>
      </c>
      <c r="I40" s="157"/>
      <c r="J40" s="157"/>
    </row>
    <row r="41" spans="1:11" ht="17.25" thickBot="1" x14ac:dyDescent="0.35">
      <c r="B41" s="176" t="s">
        <v>475</v>
      </c>
      <c r="C41" s="191" t="s">
        <v>490</v>
      </c>
      <c r="D41" s="178" t="s">
        <v>501</v>
      </c>
      <c r="E41" s="179" t="s">
        <v>491</v>
      </c>
      <c r="I41" s="157"/>
      <c r="J41" s="157"/>
    </row>
    <row r="42" spans="1:11" ht="17.25" thickBot="1" x14ac:dyDescent="0.35">
      <c r="B42" s="223"/>
      <c r="C42" s="223"/>
      <c r="D42" s="224"/>
      <c r="E42" s="223"/>
      <c r="I42" s="157"/>
      <c r="J42" s="157"/>
    </row>
    <row r="43" spans="1:11" ht="17.25" thickBot="1" x14ac:dyDescent="0.35">
      <c r="A43" s="210"/>
      <c r="B43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20260610</v>
      </c>
      <c r="C43" s="329"/>
      <c r="D43" s="329"/>
      <c r="E43" s="330"/>
      <c r="H43" s="159"/>
      <c r="I43" s="158"/>
      <c r="J43" s="158"/>
      <c r="K43" s="156"/>
    </row>
    <row r="44" spans="1:11" x14ac:dyDescent="0.3">
      <c r="A44" s="210"/>
      <c r="B44" s="174" t="s">
        <v>484</v>
      </c>
      <c r="C44" s="164" t="s">
        <v>516</v>
      </c>
      <c r="D44" s="162" t="s">
        <v>500</v>
      </c>
      <c r="E44" s="175" t="s">
        <v>533</v>
      </c>
      <c r="H44" s="159"/>
      <c r="I44" s="157"/>
      <c r="J44" s="158"/>
      <c r="K44" s="156"/>
    </row>
    <row r="45" spans="1:11" x14ac:dyDescent="0.3">
      <c r="A45" s="210"/>
      <c r="B45" s="174" t="s">
        <v>485</v>
      </c>
      <c r="C45" s="161" t="s">
        <v>532</v>
      </c>
      <c r="D45" s="162" t="s">
        <v>500</v>
      </c>
      <c r="E45" s="175" t="s">
        <v>533</v>
      </c>
      <c r="H45" s="156"/>
      <c r="I45" s="157"/>
      <c r="J45" s="158"/>
    </row>
    <row r="46" spans="1:11" x14ac:dyDescent="0.3">
      <c r="A46" s="210"/>
      <c r="B46" s="174" t="s">
        <v>484</v>
      </c>
      <c r="C46" s="161" t="s">
        <v>535</v>
      </c>
      <c r="D46" s="162" t="s">
        <v>504</v>
      </c>
      <c r="E46" s="175" t="s">
        <v>534</v>
      </c>
      <c r="H46" s="156"/>
      <c r="I46" s="157"/>
      <c r="J46" s="158"/>
    </row>
    <row r="47" spans="1:11" x14ac:dyDescent="0.3">
      <c r="A47" s="210"/>
      <c r="B47" s="174" t="s">
        <v>485</v>
      </c>
      <c r="C47" s="161" t="s">
        <v>535</v>
      </c>
      <c r="D47" s="162" t="s">
        <v>504</v>
      </c>
      <c r="E47" s="175" t="s">
        <v>534</v>
      </c>
      <c r="H47" s="156"/>
      <c r="I47" s="157"/>
      <c r="J47" s="158"/>
    </row>
    <row r="48" spans="1:11" ht="17.25" thickBot="1" x14ac:dyDescent="0.35">
      <c r="A48" s="210"/>
      <c r="B48" s="277" t="s">
        <v>473</v>
      </c>
      <c r="C48" s="191" t="s">
        <v>438</v>
      </c>
      <c r="D48" s="178" t="s">
        <v>501</v>
      </c>
      <c r="E48" s="179" t="s">
        <v>505</v>
      </c>
      <c r="F48" s="253"/>
      <c r="H48" s="156"/>
      <c r="I48" s="157"/>
      <c r="J48" s="158"/>
    </row>
    <row r="49" spans="1:10" ht="17.25" thickBot="1" x14ac:dyDescent="0.35">
      <c r="I49" s="157"/>
      <c r="J49" s="157"/>
    </row>
    <row r="50" spans="1:10" ht="17.25" thickBot="1" x14ac:dyDescent="0.35">
      <c r="B50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20260610</v>
      </c>
      <c r="C50" s="332"/>
      <c r="D50" s="332"/>
      <c r="E50" s="333"/>
      <c r="I50" s="157"/>
      <c r="J50" s="157"/>
    </row>
    <row r="51" spans="1:10" x14ac:dyDescent="0.3">
      <c r="B51" s="203" t="s">
        <v>492</v>
      </c>
      <c r="C51" s="182" t="s">
        <v>609</v>
      </c>
      <c r="D51" s="182" t="s">
        <v>510</v>
      </c>
      <c r="E51" s="183" t="s">
        <v>564</v>
      </c>
      <c r="I51" s="157"/>
      <c r="J51" s="157"/>
    </row>
    <row r="52" spans="1:10" x14ac:dyDescent="0.3">
      <c r="B52" s="204" t="s">
        <v>493</v>
      </c>
      <c r="C52" s="162" t="s">
        <v>609</v>
      </c>
      <c r="D52" s="162" t="s">
        <v>510</v>
      </c>
      <c r="E52" s="183" t="s">
        <v>564</v>
      </c>
      <c r="I52" s="157"/>
      <c r="J52" s="157"/>
    </row>
    <row r="53" spans="1:10" x14ac:dyDescent="0.3">
      <c r="B53" s="174" t="s">
        <v>497</v>
      </c>
      <c r="C53" s="162" t="s">
        <v>561</v>
      </c>
      <c r="D53" s="162" t="s">
        <v>511</v>
      </c>
      <c r="E53" s="175" t="s">
        <v>401</v>
      </c>
      <c r="I53" s="157"/>
      <c r="J53" s="157"/>
    </row>
    <row r="54" spans="1:10" x14ac:dyDescent="0.3">
      <c r="B54" s="174" t="s">
        <v>417</v>
      </c>
      <c r="C54" s="162" t="s">
        <v>442</v>
      </c>
      <c r="D54" s="162" t="s">
        <v>512</v>
      </c>
      <c r="E54" s="175" t="s">
        <v>559</v>
      </c>
      <c r="I54" s="157"/>
      <c r="J54" s="157"/>
    </row>
    <row r="55" spans="1:10" x14ac:dyDescent="0.3">
      <c r="B55" s="174" t="s">
        <v>418</v>
      </c>
      <c r="C55" s="162" t="s">
        <v>442</v>
      </c>
      <c r="D55" s="162" t="s">
        <v>512</v>
      </c>
      <c r="E55" s="175" t="s">
        <v>559</v>
      </c>
      <c r="I55" s="157"/>
      <c r="J55" s="157"/>
    </row>
    <row r="56" spans="1:10" x14ac:dyDescent="0.3">
      <c r="B56" s="174" t="s">
        <v>474</v>
      </c>
      <c r="C56" s="162" t="s">
        <v>557</v>
      </c>
      <c r="D56" s="162" t="s">
        <v>513</v>
      </c>
      <c r="E56" s="175" t="s">
        <v>555</v>
      </c>
      <c r="I56" s="157"/>
      <c r="J56" s="157"/>
    </row>
    <row r="57" spans="1:10" ht="17.25" thickBot="1" x14ac:dyDescent="0.35">
      <c r="A57" s="210"/>
      <c r="B57" s="176" t="s">
        <v>509</v>
      </c>
      <c r="C57" s="178" t="s">
        <v>554</v>
      </c>
      <c r="D57" s="178" t="s">
        <v>514</v>
      </c>
      <c r="E57" s="179" t="s">
        <v>553</v>
      </c>
      <c r="I57" s="157"/>
      <c r="J57" s="157"/>
    </row>
    <row r="58" spans="1:10" ht="17.25" thickBot="1" x14ac:dyDescent="0.35">
      <c r="E58" s="156"/>
      <c r="I58" s="157"/>
      <c r="J58" s="157"/>
    </row>
    <row r="59" spans="1:10" ht="17.25" thickBot="1" x14ac:dyDescent="0.35">
      <c r="B59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20260610</v>
      </c>
      <c r="C59" s="329"/>
      <c r="D59" s="329"/>
      <c r="E59" s="330"/>
      <c r="I59" s="157"/>
      <c r="J59" s="157"/>
    </row>
    <row r="60" spans="1:10" x14ac:dyDescent="0.3">
      <c r="B60" s="188" t="s">
        <v>484</v>
      </c>
      <c r="C60" s="193" t="s">
        <v>543</v>
      </c>
      <c r="D60" s="189" t="s">
        <v>551</v>
      </c>
      <c r="E60" s="194" t="s">
        <v>531</v>
      </c>
      <c r="I60" s="157"/>
      <c r="J60" s="157"/>
    </row>
    <row r="61" spans="1:10" x14ac:dyDescent="0.3">
      <c r="B61" s="174" t="s">
        <v>485</v>
      </c>
      <c r="C61" s="161" t="s">
        <v>543</v>
      </c>
      <c r="D61" s="162" t="s">
        <v>551</v>
      </c>
      <c r="E61" s="175" t="s">
        <v>531</v>
      </c>
      <c r="I61" s="157"/>
      <c r="J61" s="157"/>
    </row>
    <row r="62" spans="1:10" ht="17.25" thickBot="1" x14ac:dyDescent="0.35">
      <c r="B62" s="176" t="s">
        <v>366</v>
      </c>
      <c r="C62" s="178" t="s">
        <v>423</v>
      </c>
      <c r="D62" s="178" t="s">
        <v>510</v>
      </c>
      <c r="E62" s="208" t="s">
        <v>565</v>
      </c>
      <c r="F62" s="257"/>
      <c r="I62" s="157"/>
      <c r="J62" s="157"/>
    </row>
    <row r="63" spans="1:10" ht="17.25" thickBot="1" x14ac:dyDescent="0.35">
      <c r="B63" s="223"/>
      <c r="C63" s="224"/>
      <c r="D63" s="224"/>
      <c r="E63" s="226"/>
      <c r="I63" s="157"/>
      <c r="J63" s="157"/>
    </row>
    <row r="64" spans="1:10" ht="17.25" thickBot="1" x14ac:dyDescent="0.35">
      <c r="B64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20260610</v>
      </c>
      <c r="C64" s="335"/>
      <c r="D64" s="335"/>
      <c r="E64" s="336"/>
      <c r="I64" s="157"/>
      <c r="J64" s="157"/>
    </row>
    <row r="65" spans="2:10" x14ac:dyDescent="0.3">
      <c r="B65" s="188" t="s">
        <v>622</v>
      </c>
      <c r="C65" s="193" t="s">
        <v>623</v>
      </c>
      <c r="D65" s="189" t="s">
        <v>608</v>
      </c>
      <c r="E65" s="194" t="s">
        <v>628</v>
      </c>
      <c r="I65" s="157"/>
      <c r="J65" s="157"/>
    </row>
    <row r="66" spans="2:10" ht="17.25" thickBot="1" x14ac:dyDescent="0.35">
      <c r="B66" s="176" t="s">
        <v>626</v>
      </c>
      <c r="C66" s="191"/>
      <c r="D66" s="178" t="s">
        <v>504</v>
      </c>
      <c r="E66" s="179" t="s">
        <v>629</v>
      </c>
      <c r="I66" s="157"/>
      <c r="J66" s="157"/>
    </row>
    <row r="67" spans="2:10" ht="17.25" thickBot="1" x14ac:dyDescent="0.35">
      <c r="B67" s="176"/>
      <c r="C67" s="191"/>
      <c r="D67" s="178"/>
      <c r="E67" s="179"/>
      <c r="I67" s="157"/>
      <c r="J67" s="157"/>
    </row>
    <row r="68" spans="2:10" ht="17.25" thickBot="1" x14ac:dyDescent="0.35">
      <c r="B68" s="223"/>
      <c r="C68" s="224"/>
      <c r="D68" s="224"/>
      <c r="E68" s="226"/>
      <c r="I68" s="157"/>
      <c r="J68" s="157"/>
    </row>
    <row r="69" spans="2:10" ht="17.25" thickBot="1" x14ac:dyDescent="0.35">
      <c r="B69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20260610</v>
      </c>
      <c r="C69" s="335"/>
      <c r="D69" s="335"/>
      <c r="E69" s="336"/>
      <c r="I69" s="157"/>
      <c r="J69" s="157"/>
    </row>
    <row r="70" spans="2:10" ht="17.25" thickBot="1" x14ac:dyDescent="0.35">
      <c r="B70" s="262" t="s">
        <v>618</v>
      </c>
      <c r="C70" s="263" t="s">
        <v>619</v>
      </c>
      <c r="D70" s="264" t="s">
        <v>500</v>
      </c>
      <c r="E70" s="265" t="s">
        <v>656</v>
      </c>
      <c r="I70" s="157"/>
      <c r="J70" s="157"/>
    </row>
    <row r="71" spans="2:10" ht="17.25" thickBot="1" x14ac:dyDescent="0.35">
      <c r="B71" s="223"/>
      <c r="C71" s="224"/>
      <c r="D71" s="224"/>
      <c r="E71" s="226"/>
      <c r="I71" s="157"/>
      <c r="J71" s="157"/>
    </row>
    <row r="72" spans="2:10" ht="17.25" thickBot="1" x14ac:dyDescent="0.35">
      <c r="B72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20260610</v>
      </c>
      <c r="C72" s="335"/>
      <c r="D72" s="335"/>
      <c r="E72" s="336"/>
      <c r="I72" s="157"/>
      <c r="J72" s="157"/>
    </row>
    <row r="73" spans="2:10" x14ac:dyDescent="0.3">
      <c r="B73" s="188" t="s">
        <v>626</v>
      </c>
      <c r="C73" s="161" t="s">
        <v>632</v>
      </c>
      <c r="D73" s="162" t="s">
        <v>512</v>
      </c>
      <c r="E73" s="175" t="s">
        <v>633</v>
      </c>
      <c r="I73" s="157"/>
      <c r="J73" s="157"/>
    </row>
    <row r="74" spans="2:10" x14ac:dyDescent="0.3">
      <c r="B74" s="174" t="s">
        <v>456</v>
      </c>
      <c r="C74" s="161" t="s">
        <v>632</v>
      </c>
      <c r="D74" s="162" t="s">
        <v>512</v>
      </c>
      <c r="E74" s="175" t="s">
        <v>633</v>
      </c>
      <c r="I74" s="157"/>
      <c r="J74" s="157"/>
    </row>
    <row r="75" spans="2:10" ht="17.25" thickBot="1" x14ac:dyDescent="0.35">
      <c r="B75" s="176" t="s">
        <v>621</v>
      </c>
      <c r="C75" s="191" t="s">
        <v>625</v>
      </c>
      <c r="D75" s="178" t="s">
        <v>635</v>
      </c>
      <c r="E75" s="179" t="s">
        <v>638</v>
      </c>
      <c r="I75" s="157"/>
      <c r="J75" s="157"/>
    </row>
    <row r="76" spans="2:10" ht="17.25" thickBot="1" x14ac:dyDescent="0.35">
      <c r="B76" s="223"/>
      <c r="C76" s="224"/>
      <c r="D76" s="224"/>
      <c r="E76" s="226"/>
      <c r="I76" s="157"/>
      <c r="J76" s="157"/>
    </row>
    <row r="77" spans="2:10" ht="17.25" thickBot="1" x14ac:dyDescent="0.35">
      <c r="B77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20260610</v>
      </c>
      <c r="C77" s="335"/>
      <c r="D77" s="335"/>
      <c r="E77" s="336"/>
      <c r="I77" s="157"/>
      <c r="J77" s="157"/>
    </row>
    <row r="78" spans="2:10" ht="17.25" thickBot="1" x14ac:dyDescent="0.35">
      <c r="B78" s="176" t="s">
        <v>617</v>
      </c>
      <c r="C78" s="191" t="s">
        <v>620</v>
      </c>
      <c r="D78" s="178" t="s">
        <v>513</v>
      </c>
      <c r="E78" s="179" t="s">
        <v>624</v>
      </c>
      <c r="I78" s="157"/>
      <c r="J78" s="157"/>
    </row>
    <row r="79" spans="2:10" x14ac:dyDescent="0.3">
      <c r="B79" s="223"/>
      <c r="C79" s="223"/>
      <c r="D79" s="224"/>
      <c r="E79" s="223"/>
      <c r="I79" s="157"/>
      <c r="J79" s="157"/>
    </row>
    <row r="80" spans="2:10" x14ac:dyDescent="0.3">
      <c r="B80" s="223"/>
      <c r="C80" s="223"/>
      <c r="D80" s="224"/>
      <c r="E80" s="223"/>
      <c r="I80" s="157"/>
      <c r="J80" s="157"/>
    </row>
    <row r="81" spans="1:20" ht="15" customHeight="1" x14ac:dyDescent="0.3">
      <c r="B81" s="223"/>
      <c r="C81" s="223"/>
      <c r="D81" s="224"/>
      <c r="E81" s="223"/>
    </row>
    <row r="82" spans="1:20" ht="17.25" thickBot="1" x14ac:dyDescent="0.35"/>
    <row r="83" spans="1:20" ht="17.25" thickBot="1" x14ac:dyDescent="0.35">
      <c r="B83" s="315" t="str">
        <f ca="1">"출력일 " &amp;TEXT(TODAY(),"yyyymmdd") &amp; "           금요일 등원 (조쌤) " &amp;"                            작성일  " &amp;MID(CELL("filename",A1),FIND("]",CELL("filename",A1))+1,255)</f>
        <v>출력일 20260629           금요일 등원 (조쌤)                             작성일  20260610</v>
      </c>
      <c r="C83" s="316"/>
      <c r="D83" s="316"/>
      <c r="E83" s="317"/>
    </row>
    <row r="84" spans="1:20" x14ac:dyDescent="0.3">
      <c r="B84" s="188" t="s">
        <v>411</v>
      </c>
      <c r="C84" s="193" t="s">
        <v>577</v>
      </c>
      <c r="D84" s="189" t="s">
        <v>499</v>
      </c>
      <c r="E84" s="194" t="s">
        <v>576</v>
      </c>
    </row>
    <row r="85" spans="1:20" x14ac:dyDescent="0.3">
      <c r="B85" s="203" t="s">
        <v>671</v>
      </c>
      <c r="C85" s="266" t="s">
        <v>370</v>
      </c>
      <c r="D85" s="267" t="s">
        <v>500</v>
      </c>
      <c r="E85" s="268" t="s">
        <v>673</v>
      </c>
    </row>
    <row r="86" spans="1:20" x14ac:dyDescent="0.3">
      <c r="B86" s="174" t="s">
        <v>680</v>
      </c>
      <c r="C86" s="266" t="s">
        <v>370</v>
      </c>
      <c r="D86" s="162" t="s">
        <v>679</v>
      </c>
      <c r="E86" s="175" t="s">
        <v>673</v>
      </c>
    </row>
    <row r="87" spans="1:20" x14ac:dyDescent="0.3">
      <c r="B87" s="174" t="s">
        <v>518</v>
      </c>
      <c r="C87" s="161" t="s">
        <v>578</v>
      </c>
      <c r="D87" s="162" t="s">
        <v>504</v>
      </c>
      <c r="E87" s="175" t="s">
        <v>581</v>
      </c>
    </row>
    <row r="88" spans="1:20" ht="17.25" thickBot="1" x14ac:dyDescent="0.35">
      <c r="B88" s="176" t="s">
        <v>701</v>
      </c>
      <c r="C88" s="191" t="s">
        <v>702</v>
      </c>
      <c r="D88" s="178" t="s">
        <v>639</v>
      </c>
      <c r="E88" s="179" t="s">
        <v>703</v>
      </c>
    </row>
    <row r="89" spans="1:20" ht="17.25" thickBot="1" x14ac:dyDescent="0.35">
      <c r="B89" s="223"/>
      <c r="C89" s="223"/>
      <c r="D89" s="224"/>
      <c r="E89" s="223"/>
    </row>
    <row r="90" spans="1:20" ht="17.25" thickBot="1" x14ac:dyDescent="0.35">
      <c r="B90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20260610</v>
      </c>
      <c r="C90" s="318"/>
      <c r="D90" s="318"/>
      <c r="E90" s="319"/>
    </row>
    <row r="91" spans="1:20" s="255" customFormat="1" x14ac:dyDescent="0.3">
      <c r="A91"/>
      <c r="B91" s="188" t="s">
        <v>484</v>
      </c>
      <c r="C91" s="193" t="s">
        <v>532</v>
      </c>
      <c r="D91" s="189" t="s">
        <v>500</v>
      </c>
      <c r="E91" s="194" t="s">
        <v>533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255" customFormat="1" x14ac:dyDescent="0.3">
      <c r="A92"/>
      <c r="B92" s="174" t="s">
        <v>485</v>
      </c>
      <c r="C92" s="161" t="s">
        <v>532</v>
      </c>
      <c r="D92" s="162" t="s">
        <v>500</v>
      </c>
      <c r="E92" s="175" t="s">
        <v>533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255" customFormat="1" x14ac:dyDescent="0.3">
      <c r="A93"/>
      <c r="B93" s="174" t="s">
        <v>484</v>
      </c>
      <c r="C93" s="161" t="s">
        <v>535</v>
      </c>
      <c r="D93" s="162" t="s">
        <v>504</v>
      </c>
      <c r="E93" s="175" t="s">
        <v>534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255" customFormat="1" x14ac:dyDescent="0.3">
      <c r="A94"/>
      <c r="B94" s="174" t="s">
        <v>485</v>
      </c>
      <c r="C94" s="161" t="s">
        <v>535</v>
      </c>
      <c r="D94" s="162" t="s">
        <v>504</v>
      </c>
      <c r="E94" s="175" t="s">
        <v>534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255" customFormat="1" x14ac:dyDescent="0.3">
      <c r="A95"/>
      <c r="B95" s="235" t="s">
        <v>704</v>
      </c>
      <c r="C95" s="236" t="s">
        <v>582</v>
      </c>
      <c r="D95" s="237" t="s">
        <v>639</v>
      </c>
      <c r="E95" s="238" t="s">
        <v>584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55" customFormat="1" x14ac:dyDescent="0.3">
      <c r="A96"/>
      <c r="B96" s="174" t="s">
        <v>705</v>
      </c>
      <c r="C96" s="162" t="s">
        <v>582</v>
      </c>
      <c r="D96" s="162" t="s">
        <v>639</v>
      </c>
      <c r="E96" s="207" t="s">
        <v>584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55" customFormat="1" ht="17.25" thickBot="1" x14ac:dyDescent="0.35">
      <c r="A97"/>
      <c r="B97" s="176" t="s">
        <v>706</v>
      </c>
      <c r="C97" s="178" t="s">
        <v>582</v>
      </c>
      <c r="D97" s="178" t="s">
        <v>639</v>
      </c>
      <c r="E97" s="208" t="s">
        <v>584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255" customFormat="1" ht="17.25" thickBot="1" x14ac:dyDescent="0.35">
      <c r="A98"/>
      <c r="B98" s="223"/>
      <c r="C98" s="223"/>
      <c r="D98" s="224"/>
      <c r="E98" s="223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255" customFormat="1" ht="17.25" thickBot="1" x14ac:dyDescent="0.35">
      <c r="A99"/>
      <c r="B99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20260610</v>
      </c>
      <c r="C99" s="316"/>
      <c r="D99" s="316"/>
      <c r="E99" s="317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255" customFormat="1" x14ac:dyDescent="0.3">
      <c r="A100"/>
      <c r="B100" s="188" t="s">
        <v>518</v>
      </c>
      <c r="C100" s="193" t="s">
        <v>676</v>
      </c>
      <c r="D100" s="189" t="s">
        <v>510</v>
      </c>
      <c r="E100" s="194" t="s">
        <v>595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255" customFormat="1" x14ac:dyDescent="0.3">
      <c r="A101"/>
      <c r="B101" s="174" t="s">
        <v>465</v>
      </c>
      <c r="C101" s="161" t="s">
        <v>468</v>
      </c>
      <c r="D101" s="162" t="s">
        <v>510</v>
      </c>
      <c r="E101" s="175" t="s">
        <v>573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255" customFormat="1" x14ac:dyDescent="0.3">
      <c r="A102"/>
      <c r="B102" s="174" t="s">
        <v>466</v>
      </c>
      <c r="C102" s="161" t="s">
        <v>468</v>
      </c>
      <c r="D102" s="162" t="s">
        <v>510</v>
      </c>
      <c r="E102" s="175" t="s">
        <v>573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255" customFormat="1" x14ac:dyDescent="0.3">
      <c r="A103"/>
      <c r="B103" s="174" t="s">
        <v>672</v>
      </c>
      <c r="C103" s="161" t="s">
        <v>674</v>
      </c>
      <c r="D103" s="162" t="s">
        <v>510</v>
      </c>
      <c r="E103" s="175" t="s">
        <v>675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255" customFormat="1" ht="17.25" thickBot="1" x14ac:dyDescent="0.35">
      <c r="A104"/>
      <c r="B104" s="176" t="s">
        <v>411</v>
      </c>
      <c r="C104" s="191" t="s">
        <v>677</v>
      </c>
      <c r="D104" s="178" t="s">
        <v>514</v>
      </c>
      <c r="E104" s="179" t="s">
        <v>596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255" customFormat="1" ht="17.25" thickBot="1" x14ac:dyDescent="0.35">
      <c r="A105"/>
      <c r="B105"/>
      <c r="C105"/>
      <c r="D105" s="157"/>
      <c r="E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255" customFormat="1" ht="17.25" thickBot="1" x14ac:dyDescent="0.35">
      <c r="A106"/>
      <c r="B106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20260610</v>
      </c>
      <c r="C106" s="318"/>
      <c r="D106" s="318"/>
      <c r="E106" s="319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255" customFormat="1" x14ac:dyDescent="0.3">
      <c r="A107"/>
      <c r="B107" s="188" t="s">
        <v>484</v>
      </c>
      <c r="C107" s="193" t="s">
        <v>543</v>
      </c>
      <c r="D107" s="189" t="s">
        <v>551</v>
      </c>
      <c r="E107" s="194" t="s">
        <v>531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255" customFormat="1" x14ac:dyDescent="0.3">
      <c r="A108"/>
      <c r="B108" s="174" t="s">
        <v>485</v>
      </c>
      <c r="C108" s="161" t="s">
        <v>543</v>
      </c>
      <c r="D108" s="162" t="s">
        <v>551</v>
      </c>
      <c r="E108" s="175" t="s">
        <v>531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255" customFormat="1" x14ac:dyDescent="0.3">
      <c r="A109"/>
      <c r="B109" s="174" t="s">
        <v>433</v>
      </c>
      <c r="C109" s="162" t="s">
        <v>437</v>
      </c>
      <c r="D109" s="162" t="s">
        <v>512</v>
      </c>
      <c r="E109" s="207" t="s">
        <v>436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255" customFormat="1" x14ac:dyDescent="0.3">
      <c r="A110"/>
      <c r="B110" s="174" t="s">
        <v>434</v>
      </c>
      <c r="C110" s="162" t="s">
        <v>437</v>
      </c>
      <c r="D110" s="162" t="s">
        <v>512</v>
      </c>
      <c r="E110" s="207" t="s">
        <v>436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ht="17.25" thickBot="1" x14ac:dyDescent="0.35">
      <c r="B111" s="176" t="s">
        <v>588</v>
      </c>
      <c r="C111" s="196" t="s">
        <v>582</v>
      </c>
      <c r="D111" s="178" t="s">
        <v>552</v>
      </c>
      <c r="E111" s="208" t="s">
        <v>584</v>
      </c>
    </row>
  </sheetData>
  <mergeCells count="16">
    <mergeCell ref="B83:E83"/>
    <mergeCell ref="B90:E90"/>
    <mergeCell ref="B99:E99"/>
    <mergeCell ref="B106:E106"/>
    <mergeCell ref="B50:E50"/>
    <mergeCell ref="B59:E59"/>
    <mergeCell ref="B64:E64"/>
    <mergeCell ref="B69:E69"/>
    <mergeCell ref="B72:E72"/>
    <mergeCell ref="B77:E77"/>
    <mergeCell ref="B43:E43"/>
    <mergeCell ref="B2:E2"/>
    <mergeCell ref="B10:E10"/>
    <mergeCell ref="B19:E19"/>
    <mergeCell ref="B28:E28"/>
    <mergeCell ref="B34:E3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50" fitToHeight="0" orientation="landscape" r:id="rId1"/>
  <rowBreaks count="7" manualBreakCount="7">
    <brk id="18" max="4" man="1"/>
    <brk id="33" max="4" man="1"/>
    <brk id="49" max="4" man="1"/>
    <brk id="62" max="4" man="1"/>
    <brk id="78" max="4" man="1"/>
    <brk id="82" max="4" man="1"/>
    <brk id="9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C477-D12B-42EF-A204-5E216DA501D1}">
  <dimension ref="A1:T107"/>
  <sheetViews>
    <sheetView tabSelected="1" view="pageBreakPreview" topLeftCell="A72" zoomScale="160" zoomScaleNormal="100" zoomScaleSheetLayoutView="160" workbookViewId="0">
      <selection activeCell="B79" sqref="B79:E79"/>
    </sheetView>
  </sheetViews>
  <sheetFormatPr defaultRowHeight="16.5" x14ac:dyDescent="0.3"/>
  <cols>
    <col min="1" max="1" width="2.125" customWidth="1"/>
    <col min="2" max="2" width="6.5" customWidth="1"/>
    <col min="3" max="3" width="15.125" customWidth="1"/>
    <col min="4" max="4" width="5.5" style="157" customWidth="1"/>
    <col min="5" max="5" width="45.25" customWidth="1"/>
    <col min="6" max="6" width="16.5" style="255" customWidth="1"/>
    <col min="14" max="14" width="16.375" customWidth="1"/>
  </cols>
  <sheetData>
    <row r="1" spans="2:20" ht="17.25" thickBot="1" x14ac:dyDescent="0.35">
      <c r="B1" s="156"/>
      <c r="C1" s="156"/>
      <c r="D1" s="158"/>
      <c r="E1" s="156"/>
      <c r="F1" s="252"/>
      <c r="M1" s="156"/>
    </row>
    <row r="2" spans="2:20" ht="17.25" thickBot="1" x14ac:dyDescent="0.35">
      <c r="B2" s="325" t="str">
        <f ca="1">"출력일 " &amp;TEXT(TODAY(),"yyyymmdd") &amp; "           월요일 등원 (조쌤) " &amp;"                            작성일  " &amp;MID(CELL("filename",A1),FIND("]",CELL("filename",A1))+1,255)</f>
        <v>출력일 20260629           월요일 등원 (조쌤)                             작성일  20260629</v>
      </c>
      <c r="C2" s="326"/>
      <c r="D2" s="326"/>
      <c r="E2" s="327"/>
      <c r="F2" s="252"/>
      <c r="K2" s="157"/>
    </row>
    <row r="3" spans="2:20" x14ac:dyDescent="0.3">
      <c r="B3" s="188" t="s">
        <v>539</v>
      </c>
      <c r="C3" s="193" t="s">
        <v>544</v>
      </c>
      <c r="D3" s="189" t="s">
        <v>608</v>
      </c>
      <c r="E3" s="194" t="s">
        <v>545</v>
      </c>
      <c r="F3" s="252"/>
      <c r="K3" s="157"/>
    </row>
    <row r="4" spans="2:20" x14ac:dyDescent="0.3">
      <c r="B4" s="174" t="s">
        <v>540</v>
      </c>
      <c r="C4" s="161" t="s">
        <v>479</v>
      </c>
      <c r="D4" s="162" t="s">
        <v>627</v>
      </c>
      <c r="E4" s="175" t="s">
        <v>487</v>
      </c>
      <c r="F4" s="253"/>
      <c r="K4" s="157"/>
    </row>
    <row r="5" spans="2:20" x14ac:dyDescent="0.3">
      <c r="B5" s="174" t="s">
        <v>664</v>
      </c>
      <c r="C5" s="221"/>
      <c r="D5" s="222" t="s">
        <v>504</v>
      </c>
      <c r="E5" s="207" t="s">
        <v>700</v>
      </c>
      <c r="F5" s="253"/>
      <c r="K5" s="157"/>
    </row>
    <row r="6" spans="2:20" x14ac:dyDescent="0.3">
      <c r="B6" s="204" t="s">
        <v>476</v>
      </c>
      <c r="C6" s="221" t="s">
        <v>481</v>
      </c>
      <c r="D6" s="222" t="s">
        <v>636</v>
      </c>
      <c r="E6" s="207" t="s">
        <v>478</v>
      </c>
      <c r="F6" s="253"/>
      <c r="K6" s="157"/>
    </row>
    <row r="7" spans="2:20" x14ac:dyDescent="0.3">
      <c r="B7" s="269" t="s">
        <v>688</v>
      </c>
      <c r="C7" s="270" t="s">
        <v>129</v>
      </c>
      <c r="D7" s="271" t="s">
        <v>636</v>
      </c>
      <c r="E7" s="272" t="s">
        <v>690</v>
      </c>
      <c r="F7" s="253"/>
      <c r="K7" s="157"/>
    </row>
    <row r="8" spans="2:20" ht="17.25" thickBot="1" x14ac:dyDescent="0.35">
      <c r="B8" s="209" t="s">
        <v>692</v>
      </c>
      <c r="C8" s="243"/>
      <c r="D8" s="244" t="s">
        <v>699</v>
      </c>
      <c r="E8" s="208" t="s">
        <v>693</v>
      </c>
      <c r="F8" s="252"/>
      <c r="I8" s="156"/>
      <c r="K8" s="157"/>
    </row>
    <row r="9" spans="2:20" ht="17.25" thickBot="1" x14ac:dyDescent="0.35">
      <c r="B9" s="156"/>
      <c r="C9" s="156"/>
      <c r="D9" s="158"/>
      <c r="E9" s="156"/>
      <c r="I9" s="156"/>
      <c r="J9" s="156"/>
      <c r="K9" s="157"/>
      <c r="L9" s="156"/>
      <c r="M9" s="156"/>
    </row>
    <row r="10" spans="2:20" ht="17.25" thickBot="1" x14ac:dyDescent="0.35">
      <c r="B10" s="320" t="str">
        <f ca="1">"출력일 " &amp;TEXT(TODAY(),"yyyymmdd") &amp; "           월요일 등원  " &amp;"                                    작성일  " &amp;MID(CELL("filename",A1),FIND("]",CELL("filename",A1))+1,255)</f>
        <v>출력일 20260629           월요일 등원                                      작성일  20260629</v>
      </c>
      <c r="C10" s="323"/>
      <c r="D10" s="323"/>
      <c r="E10" s="324"/>
      <c r="I10" s="156"/>
      <c r="J10" s="156"/>
      <c r="K10" s="157"/>
      <c r="L10" s="156"/>
      <c r="M10" s="156"/>
    </row>
    <row r="11" spans="2:20" x14ac:dyDescent="0.3">
      <c r="B11" s="174" t="s">
        <v>484</v>
      </c>
      <c r="C11" s="164" t="s">
        <v>516</v>
      </c>
      <c r="D11" s="162" t="s">
        <v>500</v>
      </c>
      <c r="E11" s="175" t="s">
        <v>533</v>
      </c>
      <c r="I11" s="156"/>
      <c r="J11" s="156"/>
      <c r="K11" s="157"/>
      <c r="L11" s="156"/>
      <c r="M11" s="156"/>
    </row>
    <row r="12" spans="2:20" x14ac:dyDescent="0.3">
      <c r="B12" s="174" t="s">
        <v>485</v>
      </c>
      <c r="C12" s="164" t="s">
        <v>516</v>
      </c>
      <c r="D12" s="162" t="s">
        <v>500</v>
      </c>
      <c r="E12" s="175" t="s">
        <v>533</v>
      </c>
      <c r="I12" s="156"/>
      <c r="J12" s="156"/>
      <c r="K12" s="158"/>
      <c r="L12" s="156"/>
      <c r="M12" s="156"/>
    </row>
    <row r="13" spans="2:20" x14ac:dyDescent="0.3">
      <c r="B13" s="174" t="s">
        <v>484</v>
      </c>
      <c r="C13" s="161" t="s">
        <v>535</v>
      </c>
      <c r="D13" s="162" t="s">
        <v>504</v>
      </c>
      <c r="E13" s="175" t="s">
        <v>534</v>
      </c>
      <c r="I13" s="156"/>
      <c r="J13" s="156"/>
      <c r="K13" s="158"/>
      <c r="L13" s="156"/>
      <c r="M13" s="156"/>
    </row>
    <row r="14" spans="2:20" x14ac:dyDescent="0.3">
      <c r="B14" s="174" t="s">
        <v>485</v>
      </c>
      <c r="C14" s="161" t="s">
        <v>535</v>
      </c>
      <c r="D14" s="162" t="s">
        <v>504</v>
      </c>
      <c r="E14" s="175" t="s">
        <v>534</v>
      </c>
      <c r="I14" s="156"/>
      <c r="J14" s="156"/>
      <c r="K14" s="158"/>
      <c r="L14" s="156"/>
      <c r="M14" s="156"/>
    </row>
    <row r="15" spans="2:20" x14ac:dyDescent="0.3">
      <c r="B15" s="174" t="s">
        <v>684</v>
      </c>
      <c r="C15" s="161" t="s">
        <v>685</v>
      </c>
      <c r="D15" s="162" t="s">
        <v>686</v>
      </c>
      <c r="E15" s="175" t="s">
        <v>687</v>
      </c>
      <c r="I15" s="156"/>
      <c r="J15" s="156"/>
      <c r="K15" s="158"/>
      <c r="L15" s="156"/>
      <c r="M15" s="156"/>
      <c r="T15" s="156"/>
    </row>
    <row r="16" spans="2:20" ht="17.25" thickBot="1" x14ac:dyDescent="0.35">
      <c r="B16" s="223"/>
      <c r="C16" s="223"/>
      <c r="D16" s="224"/>
      <c r="E16" s="223"/>
      <c r="F16" s="256"/>
      <c r="I16" s="156"/>
      <c r="J16" s="156"/>
      <c r="K16" s="157"/>
      <c r="L16" s="156"/>
      <c r="M16" s="156"/>
    </row>
    <row r="17" spans="2:13" ht="17.25" thickBot="1" x14ac:dyDescent="0.35">
      <c r="B17" s="325" t="str">
        <f ca="1">"출력일 " &amp;TEXT(TODAY(),"yyyymmdd") &amp; "           월요일 하원 (조쌤) " &amp;"                            작성일  " &amp;MID(CELL("filename",A1),FIND("]",CELL("filename",A1))+1,255)</f>
        <v>출력일 20260629           월요일 하원 (조쌤)                             작성일  20260629</v>
      </c>
      <c r="C17" s="326"/>
      <c r="D17" s="326"/>
      <c r="E17" s="327"/>
      <c r="F17" s="256"/>
      <c r="I17" s="156"/>
      <c r="J17" s="156"/>
      <c r="K17" s="157"/>
      <c r="L17" s="156"/>
      <c r="M17" s="156"/>
    </row>
    <row r="18" spans="2:13" x14ac:dyDescent="0.3">
      <c r="B18" s="188" t="s">
        <v>684</v>
      </c>
      <c r="C18" s="193" t="s">
        <v>697</v>
      </c>
      <c r="D18" s="189" t="s">
        <v>510</v>
      </c>
      <c r="E18" s="194" t="s">
        <v>694</v>
      </c>
      <c r="F18" s="256"/>
      <c r="I18" s="156"/>
      <c r="J18" s="156"/>
      <c r="K18" s="157"/>
      <c r="L18" s="156"/>
      <c r="M18" s="156"/>
    </row>
    <row r="19" spans="2:13" x14ac:dyDescent="0.3">
      <c r="B19" s="273" t="s">
        <v>691</v>
      </c>
      <c r="C19" s="274" t="s">
        <v>696</v>
      </c>
      <c r="D19" s="276" t="s">
        <v>510</v>
      </c>
      <c r="E19" s="275" t="s">
        <v>695</v>
      </c>
      <c r="F19" s="253"/>
      <c r="I19" s="156"/>
      <c r="J19" s="156"/>
      <c r="K19" s="157"/>
      <c r="L19" s="156"/>
      <c r="M19" s="156"/>
    </row>
    <row r="20" spans="2:13" x14ac:dyDescent="0.3">
      <c r="B20" s="204" t="s">
        <v>476</v>
      </c>
      <c r="C20" s="222" t="s">
        <v>649</v>
      </c>
      <c r="D20" s="222" t="s">
        <v>512</v>
      </c>
      <c r="E20" s="207" t="s">
        <v>562</v>
      </c>
      <c r="F20" s="253"/>
      <c r="I20" s="156"/>
      <c r="J20" s="156"/>
      <c r="K20" s="157"/>
      <c r="L20" s="156"/>
      <c r="M20" s="156"/>
    </row>
    <row r="21" spans="2:13" x14ac:dyDescent="0.3">
      <c r="B21" s="204" t="s">
        <v>477</v>
      </c>
      <c r="C21" s="222" t="s">
        <v>650</v>
      </c>
      <c r="D21" s="222" t="s">
        <v>512</v>
      </c>
      <c r="E21" s="207" t="s">
        <v>563</v>
      </c>
      <c r="F21" s="252"/>
    </row>
    <row r="22" spans="2:13" x14ac:dyDescent="0.3">
      <c r="B22" s="174" t="s">
        <v>664</v>
      </c>
      <c r="C22" s="222" t="s">
        <v>665</v>
      </c>
      <c r="D22" s="222" t="s">
        <v>513</v>
      </c>
      <c r="E22" s="207" t="s">
        <v>666</v>
      </c>
      <c r="F22" s="157"/>
    </row>
    <row r="23" spans="2:13" x14ac:dyDescent="0.3">
      <c r="B23" s="174" t="s">
        <v>539</v>
      </c>
      <c r="C23" s="164" t="s">
        <v>600</v>
      </c>
      <c r="D23" s="162" t="s">
        <v>514</v>
      </c>
      <c r="E23" s="175" t="s">
        <v>648</v>
      </c>
      <c r="F23" s="158"/>
      <c r="G23" s="156"/>
      <c r="H23" s="156"/>
      <c r="I23" s="156"/>
      <c r="J23" s="156"/>
      <c r="K23" s="157"/>
      <c r="L23" s="156"/>
      <c r="M23" s="156"/>
    </row>
    <row r="24" spans="2:13" ht="17.25" thickBot="1" x14ac:dyDescent="0.35">
      <c r="B24" s="176" t="s">
        <v>667</v>
      </c>
      <c r="C24" s="177" t="s">
        <v>601</v>
      </c>
      <c r="D24" s="178" t="s">
        <v>635</v>
      </c>
      <c r="E24" s="179" t="s">
        <v>668</v>
      </c>
    </row>
    <row r="25" spans="2:13" ht="17.25" thickBot="1" x14ac:dyDescent="0.35">
      <c r="B25" s="174"/>
      <c r="C25" s="222"/>
      <c r="D25" s="222"/>
      <c r="E25" s="207"/>
    </row>
    <row r="26" spans="2:13" ht="17.25" thickBot="1" x14ac:dyDescent="0.35">
      <c r="B26" s="320" t="str">
        <f ca="1">"출력일 " &amp;TEXT(TODAY(),"yyyymmdd") &amp; "           월요일 하원  " &amp;"                                  작성일  " &amp;MID(CELL("filename",A1),FIND("]",CELL("filename",A1))+1,255)</f>
        <v>출력일 20260629           월요일 하원                                    작성일  20260629</v>
      </c>
      <c r="C26" s="321"/>
      <c r="D26" s="321"/>
      <c r="E26" s="322"/>
    </row>
    <row r="27" spans="2:13" x14ac:dyDescent="0.3">
      <c r="B27" s="180" t="s">
        <v>484</v>
      </c>
      <c r="C27" s="185" t="s">
        <v>543</v>
      </c>
      <c r="D27" s="182" t="s">
        <v>551</v>
      </c>
      <c r="E27" s="183" t="s">
        <v>531</v>
      </c>
    </row>
    <row r="28" spans="2:13" x14ac:dyDescent="0.3">
      <c r="B28" s="245" t="s">
        <v>252</v>
      </c>
      <c r="C28" s="246" t="s">
        <v>160</v>
      </c>
      <c r="D28" s="247" t="s">
        <v>644</v>
      </c>
      <c r="E28" s="248" t="s">
        <v>645</v>
      </c>
    </row>
    <row r="29" spans="2:13" ht="17.25" thickBot="1" x14ac:dyDescent="0.35">
      <c r="I29" s="157"/>
      <c r="J29" s="157"/>
    </row>
    <row r="30" spans="2:13" ht="17.25" thickBot="1" x14ac:dyDescent="0.35">
      <c r="B30" s="331" t="str">
        <f ca="1">"출력일 " &amp;TEXT(TODAY(),"yyyymmdd") &amp; "           수요일 등원 (조쌤) " &amp;"                            작성일  " &amp;MID(CELL("filename",A1),FIND("]",CELL("filename",A1))+1,255)</f>
        <v>출력일 20260629           수요일 등원 (조쌤)                             작성일  20260629</v>
      </c>
      <c r="C30" s="332"/>
      <c r="D30" s="332"/>
      <c r="E30" s="333"/>
      <c r="I30" s="157"/>
      <c r="J30" s="157"/>
    </row>
    <row r="31" spans="2:13" x14ac:dyDescent="0.3">
      <c r="B31" s="180" t="s">
        <v>497</v>
      </c>
      <c r="C31" s="185" t="s">
        <v>480</v>
      </c>
      <c r="D31" s="182" t="s">
        <v>571</v>
      </c>
      <c r="E31" s="183" t="s">
        <v>498</v>
      </c>
      <c r="I31" s="157"/>
      <c r="J31" s="157"/>
    </row>
    <row r="32" spans="2:13" x14ac:dyDescent="0.3">
      <c r="B32" s="174" t="s">
        <v>493</v>
      </c>
      <c r="C32" s="161" t="s">
        <v>496</v>
      </c>
      <c r="D32" s="162" t="s">
        <v>499</v>
      </c>
      <c r="E32" s="175" t="s">
        <v>495</v>
      </c>
      <c r="I32" s="157"/>
      <c r="J32" s="157"/>
    </row>
    <row r="33" spans="1:11" x14ac:dyDescent="0.3">
      <c r="B33" s="174" t="s">
        <v>492</v>
      </c>
      <c r="C33" s="164" t="s">
        <v>103</v>
      </c>
      <c r="D33" s="162" t="s">
        <v>499</v>
      </c>
      <c r="E33" s="190" t="s">
        <v>494</v>
      </c>
      <c r="I33" s="157"/>
      <c r="J33" s="157"/>
    </row>
    <row r="34" spans="1:11" x14ac:dyDescent="0.3">
      <c r="B34" s="199" t="s">
        <v>261</v>
      </c>
      <c r="C34" s="181" t="s">
        <v>78</v>
      </c>
      <c r="D34" s="182" t="s">
        <v>608</v>
      </c>
      <c r="E34" s="200" t="s">
        <v>229</v>
      </c>
      <c r="I34" s="157"/>
      <c r="J34" s="157"/>
    </row>
    <row r="35" spans="1:11" x14ac:dyDescent="0.3">
      <c r="B35" s="174" t="s">
        <v>418</v>
      </c>
      <c r="C35" s="161" t="s">
        <v>419</v>
      </c>
      <c r="D35" s="162" t="s">
        <v>500</v>
      </c>
      <c r="E35" s="175" t="s">
        <v>678</v>
      </c>
      <c r="I35" s="157"/>
      <c r="J35" s="157"/>
    </row>
    <row r="36" spans="1:11" x14ac:dyDescent="0.3">
      <c r="B36" s="174" t="s">
        <v>474</v>
      </c>
      <c r="C36" s="161" t="s">
        <v>482</v>
      </c>
      <c r="D36" s="162" t="s">
        <v>504</v>
      </c>
      <c r="E36" s="175" t="s">
        <v>488</v>
      </c>
      <c r="I36" s="157"/>
      <c r="J36" s="157"/>
    </row>
    <row r="37" spans="1:11" ht="17.25" thickBot="1" x14ac:dyDescent="0.35">
      <c r="B37" s="176" t="s">
        <v>475</v>
      </c>
      <c r="C37" s="191" t="s">
        <v>490</v>
      </c>
      <c r="D37" s="178" t="s">
        <v>501</v>
      </c>
      <c r="E37" s="179" t="s">
        <v>491</v>
      </c>
      <c r="I37" s="157"/>
      <c r="J37" s="157"/>
    </row>
    <row r="38" spans="1:11" ht="17.25" thickBot="1" x14ac:dyDescent="0.35">
      <c r="B38" s="223"/>
      <c r="C38" s="223"/>
      <c r="D38" s="224"/>
      <c r="E38" s="223"/>
      <c r="I38" s="157"/>
      <c r="J38" s="157"/>
    </row>
    <row r="39" spans="1:11" ht="17.25" thickBot="1" x14ac:dyDescent="0.35">
      <c r="A39" s="210"/>
      <c r="B39" s="328" t="str">
        <f ca="1">"출력일 " &amp;TEXT(TODAY(),"yyyymmdd") &amp; "           수요일 등원  " &amp;"                                  작성일  " &amp;MID(CELL("filename",A1),FIND("]",CELL("filename",A1))+1,255)</f>
        <v>출력일 20260629           수요일 등원                                    작성일  20260629</v>
      </c>
      <c r="C39" s="329"/>
      <c r="D39" s="329"/>
      <c r="E39" s="330"/>
      <c r="H39" s="159"/>
      <c r="I39" s="158"/>
      <c r="J39" s="158"/>
      <c r="K39" s="156"/>
    </row>
    <row r="40" spans="1:11" x14ac:dyDescent="0.3">
      <c r="A40" s="210"/>
      <c r="B40" s="174" t="s">
        <v>484</v>
      </c>
      <c r="C40" s="164" t="s">
        <v>516</v>
      </c>
      <c r="D40" s="162" t="s">
        <v>500</v>
      </c>
      <c r="E40" s="175" t="s">
        <v>533</v>
      </c>
      <c r="H40" s="159"/>
      <c r="I40" s="157"/>
      <c r="J40" s="158"/>
      <c r="K40" s="156"/>
    </row>
    <row r="41" spans="1:11" x14ac:dyDescent="0.3">
      <c r="A41" s="210"/>
      <c r="B41" s="174" t="s">
        <v>485</v>
      </c>
      <c r="C41" s="161" t="s">
        <v>532</v>
      </c>
      <c r="D41" s="162" t="s">
        <v>500</v>
      </c>
      <c r="E41" s="175" t="s">
        <v>533</v>
      </c>
      <c r="H41" s="156"/>
      <c r="I41" s="157"/>
      <c r="J41" s="158"/>
    </row>
    <row r="42" spans="1:11" x14ac:dyDescent="0.3">
      <c r="A42" s="210"/>
      <c r="B42" s="174" t="s">
        <v>484</v>
      </c>
      <c r="C42" s="161" t="s">
        <v>535</v>
      </c>
      <c r="D42" s="162" t="s">
        <v>504</v>
      </c>
      <c r="E42" s="175" t="s">
        <v>534</v>
      </c>
      <c r="H42" s="156"/>
      <c r="I42" s="157"/>
      <c r="J42" s="158"/>
    </row>
    <row r="43" spans="1:11" x14ac:dyDescent="0.3">
      <c r="A43" s="210"/>
      <c r="B43" s="174" t="s">
        <v>485</v>
      </c>
      <c r="C43" s="161" t="s">
        <v>535</v>
      </c>
      <c r="D43" s="162" t="s">
        <v>504</v>
      </c>
      <c r="E43" s="175" t="s">
        <v>534</v>
      </c>
      <c r="H43" s="156"/>
      <c r="I43" s="157"/>
      <c r="J43" s="158"/>
    </row>
    <row r="44" spans="1:11" ht="17.25" thickBot="1" x14ac:dyDescent="0.35">
      <c r="A44" s="210"/>
      <c r="B44" s="277" t="s">
        <v>473</v>
      </c>
      <c r="C44" s="191" t="s">
        <v>438</v>
      </c>
      <c r="D44" s="178" t="s">
        <v>501</v>
      </c>
      <c r="E44" s="179" t="s">
        <v>505</v>
      </c>
      <c r="F44" s="253"/>
      <c r="H44" s="156"/>
      <c r="I44" s="157"/>
      <c r="J44" s="158"/>
    </row>
    <row r="45" spans="1:11" ht="17.25" thickBot="1" x14ac:dyDescent="0.35">
      <c r="I45" s="157"/>
      <c r="J45" s="157"/>
    </row>
    <row r="46" spans="1:11" ht="17.25" thickBot="1" x14ac:dyDescent="0.35">
      <c r="B46" s="331" t="str">
        <f ca="1">"출력일 " &amp;TEXT(TODAY(),"yyyymmdd") &amp; "           수요일 하원 (조쌤) " &amp;"                            작성일  " &amp;MID(CELL("filename",A1),FIND("]",CELL("filename",A1))+1,255)</f>
        <v>출력일 20260629           수요일 하원 (조쌤)                             작성일  20260629</v>
      </c>
      <c r="C46" s="332"/>
      <c r="D46" s="332"/>
      <c r="E46" s="333"/>
      <c r="I46" s="157"/>
      <c r="J46" s="157"/>
    </row>
    <row r="47" spans="1:11" x14ac:dyDescent="0.3">
      <c r="B47" s="203" t="s">
        <v>492</v>
      </c>
      <c r="C47" s="182" t="s">
        <v>609</v>
      </c>
      <c r="D47" s="182" t="s">
        <v>510</v>
      </c>
      <c r="E47" s="183" t="s">
        <v>564</v>
      </c>
      <c r="I47" s="157"/>
      <c r="J47" s="157"/>
    </row>
    <row r="48" spans="1:11" x14ac:dyDescent="0.3">
      <c r="B48" s="204" t="s">
        <v>493</v>
      </c>
      <c r="C48" s="162" t="s">
        <v>609</v>
      </c>
      <c r="D48" s="162" t="s">
        <v>510</v>
      </c>
      <c r="E48" s="183" t="s">
        <v>564</v>
      </c>
      <c r="I48" s="157"/>
      <c r="J48" s="157"/>
    </row>
    <row r="49" spans="1:10" x14ac:dyDescent="0.3">
      <c r="B49" s="174" t="s">
        <v>497</v>
      </c>
      <c r="C49" s="162" t="s">
        <v>561</v>
      </c>
      <c r="D49" s="162" t="s">
        <v>511</v>
      </c>
      <c r="E49" s="175" t="s">
        <v>401</v>
      </c>
      <c r="I49" s="157"/>
      <c r="J49" s="157"/>
    </row>
    <row r="50" spans="1:10" x14ac:dyDescent="0.3">
      <c r="B50" s="174" t="s">
        <v>417</v>
      </c>
      <c r="C50" s="162" t="s">
        <v>442</v>
      </c>
      <c r="D50" s="162" t="s">
        <v>512</v>
      </c>
      <c r="E50" s="175" t="s">
        <v>559</v>
      </c>
      <c r="I50" s="157"/>
      <c r="J50" s="157"/>
    </row>
    <row r="51" spans="1:10" x14ac:dyDescent="0.3">
      <c r="B51" s="174" t="s">
        <v>418</v>
      </c>
      <c r="C51" s="162" t="s">
        <v>442</v>
      </c>
      <c r="D51" s="162" t="s">
        <v>512</v>
      </c>
      <c r="E51" s="175" t="s">
        <v>559</v>
      </c>
      <c r="I51" s="157"/>
      <c r="J51" s="157"/>
    </row>
    <row r="52" spans="1:10" x14ac:dyDescent="0.3">
      <c r="B52" s="174" t="s">
        <v>474</v>
      </c>
      <c r="C52" s="162" t="s">
        <v>557</v>
      </c>
      <c r="D52" s="162" t="s">
        <v>513</v>
      </c>
      <c r="E52" s="175" t="s">
        <v>555</v>
      </c>
      <c r="I52" s="157"/>
      <c r="J52" s="157"/>
    </row>
    <row r="53" spans="1:10" ht="17.25" thickBot="1" x14ac:dyDescent="0.35">
      <c r="A53" s="210"/>
      <c r="B53" s="176" t="s">
        <v>509</v>
      </c>
      <c r="C53" s="178" t="s">
        <v>554</v>
      </c>
      <c r="D53" s="178" t="s">
        <v>514</v>
      </c>
      <c r="E53" s="179" t="s">
        <v>553</v>
      </c>
      <c r="I53" s="157"/>
      <c r="J53" s="157"/>
    </row>
    <row r="54" spans="1:10" ht="17.25" thickBot="1" x14ac:dyDescent="0.35">
      <c r="E54" s="156"/>
      <c r="I54" s="157"/>
      <c r="J54" s="157"/>
    </row>
    <row r="55" spans="1:10" ht="17.25" thickBot="1" x14ac:dyDescent="0.35">
      <c r="B55" s="328" t="str">
        <f ca="1">"출력일 " &amp;TEXT(TODAY(),"yyyymmdd") &amp; "           수월요일 하원  " &amp;"                                 작성일  " &amp;MID(CELL("filename",A1),FIND("]",CELL("filename",A1))+1,255)</f>
        <v>출력일 20260629           수월요일 하원                                   작성일  20260629</v>
      </c>
      <c r="C55" s="329"/>
      <c r="D55" s="329"/>
      <c r="E55" s="330"/>
      <c r="I55" s="157"/>
      <c r="J55" s="157"/>
    </row>
    <row r="56" spans="1:10" x14ac:dyDescent="0.3">
      <c r="B56" s="188" t="s">
        <v>484</v>
      </c>
      <c r="C56" s="193" t="s">
        <v>543</v>
      </c>
      <c r="D56" s="189" t="s">
        <v>551</v>
      </c>
      <c r="E56" s="194" t="s">
        <v>531</v>
      </c>
      <c r="I56" s="157"/>
      <c r="J56" s="157"/>
    </row>
    <row r="57" spans="1:10" x14ac:dyDescent="0.3">
      <c r="B57" s="174" t="s">
        <v>485</v>
      </c>
      <c r="C57" s="161" t="s">
        <v>543</v>
      </c>
      <c r="D57" s="162" t="s">
        <v>551</v>
      </c>
      <c r="E57" s="175" t="s">
        <v>531</v>
      </c>
      <c r="I57" s="157"/>
      <c r="J57" s="157"/>
    </row>
    <row r="58" spans="1:10" ht="17.25" thickBot="1" x14ac:dyDescent="0.35">
      <c r="B58" s="176" t="s">
        <v>366</v>
      </c>
      <c r="C58" s="178" t="s">
        <v>423</v>
      </c>
      <c r="D58" s="178" t="s">
        <v>510</v>
      </c>
      <c r="E58" s="208" t="s">
        <v>565</v>
      </c>
      <c r="F58" s="257"/>
      <c r="I58" s="157"/>
      <c r="J58" s="157"/>
    </row>
    <row r="59" spans="1:10" ht="17.25" thickBot="1" x14ac:dyDescent="0.35">
      <c r="B59" s="223"/>
      <c r="C59" s="224"/>
      <c r="D59" s="224"/>
      <c r="E59" s="226"/>
      <c r="I59" s="157"/>
      <c r="J59" s="157"/>
    </row>
    <row r="60" spans="1:10" ht="17.25" thickBot="1" x14ac:dyDescent="0.35">
      <c r="B60" s="334" t="str">
        <f ca="1">"출력일 " &amp;TEXT(TODAY(),"yyyymmdd") &amp; "           목요일 등원 (조쌤) " &amp;"                            작성일  " &amp;MID(CELL("filename",A1),FIND("]",CELL("filename",A1))+1,255)</f>
        <v>출력일 20260629           목요일 등원 (조쌤)                             작성일  20260629</v>
      </c>
      <c r="C60" s="335"/>
      <c r="D60" s="335"/>
      <c r="E60" s="336"/>
      <c r="I60" s="157"/>
      <c r="J60" s="157"/>
    </row>
    <row r="61" spans="1:10" x14ac:dyDescent="0.3">
      <c r="B61" s="188" t="s">
        <v>707</v>
      </c>
      <c r="C61" s="193" t="s">
        <v>708</v>
      </c>
      <c r="D61" s="189" t="s">
        <v>500</v>
      </c>
      <c r="E61" s="194" t="s">
        <v>709</v>
      </c>
      <c r="I61" s="157"/>
      <c r="J61" s="157"/>
    </row>
    <row r="62" spans="1:10" ht="17.25" thickBot="1" x14ac:dyDescent="0.35">
      <c r="B62" s="176" t="s">
        <v>626</v>
      </c>
      <c r="C62" s="191"/>
      <c r="D62" s="178" t="s">
        <v>504</v>
      </c>
      <c r="E62" s="179" t="s">
        <v>629</v>
      </c>
      <c r="I62" s="157"/>
      <c r="J62" s="157"/>
    </row>
    <row r="63" spans="1:10" ht="17.25" thickBot="1" x14ac:dyDescent="0.35">
      <c r="B63" s="223"/>
      <c r="C63" s="224"/>
      <c r="D63" s="224"/>
      <c r="E63" s="226"/>
      <c r="I63" s="157"/>
      <c r="J63" s="157"/>
    </row>
    <row r="64" spans="1:10" ht="17.25" thickBot="1" x14ac:dyDescent="0.35">
      <c r="B64" s="334" t="str">
        <f ca="1">"출력일 " &amp;TEXT(TODAY(),"yyyymmdd") &amp; "           목요일 등원 " &amp;"                                    작성일  " &amp;MID(CELL("filename",A1),FIND("]",CELL("filename",A1))+1,255)</f>
        <v>출력일 20260629           목요일 등원                                     작성일  20260629</v>
      </c>
      <c r="C64" s="335"/>
      <c r="D64" s="335"/>
      <c r="E64" s="336"/>
      <c r="I64" s="157"/>
      <c r="J64" s="157"/>
    </row>
    <row r="65" spans="2:10" ht="17.25" thickBot="1" x14ac:dyDescent="0.35">
      <c r="B65" s="188" t="s">
        <v>622</v>
      </c>
      <c r="C65" s="193" t="s">
        <v>623</v>
      </c>
      <c r="D65" s="189" t="s">
        <v>608</v>
      </c>
      <c r="E65" s="194" t="s">
        <v>628</v>
      </c>
      <c r="I65" s="157"/>
      <c r="J65" s="157"/>
    </row>
    <row r="66" spans="2:10" ht="17.25" thickBot="1" x14ac:dyDescent="0.35">
      <c r="B66" s="262" t="s">
        <v>618</v>
      </c>
      <c r="C66" s="263" t="s">
        <v>619</v>
      </c>
      <c r="D66" s="264" t="s">
        <v>500</v>
      </c>
      <c r="E66" s="265" t="s">
        <v>656</v>
      </c>
      <c r="I66" s="157"/>
      <c r="J66" s="157"/>
    </row>
    <row r="67" spans="2:10" ht="17.25" thickBot="1" x14ac:dyDescent="0.35">
      <c r="B67" s="223"/>
      <c r="C67" s="224"/>
      <c r="D67" s="224"/>
      <c r="E67" s="226"/>
      <c r="I67" s="157"/>
      <c r="J67" s="157"/>
    </row>
    <row r="68" spans="2:10" ht="17.25" thickBot="1" x14ac:dyDescent="0.35">
      <c r="B68" s="334" t="str">
        <f ca="1">"출력일 " &amp;TEXT(TODAY(),"yyyymmdd") &amp; "           목요일 하원 (조쌤) " &amp;"                            작성일  " &amp;MID(CELL("filename",A1),FIND("]",CELL("filename",A1))+1,255)</f>
        <v>출력일 20260629           목요일 하원 (조쌤)                             작성일  20260629</v>
      </c>
      <c r="C68" s="335"/>
      <c r="D68" s="335"/>
      <c r="E68" s="336"/>
      <c r="I68" s="157"/>
      <c r="J68" s="157"/>
    </row>
    <row r="69" spans="2:10" x14ac:dyDescent="0.3">
      <c r="B69" s="188" t="s">
        <v>626</v>
      </c>
      <c r="C69" s="161" t="s">
        <v>632</v>
      </c>
      <c r="D69" s="162" t="s">
        <v>512</v>
      </c>
      <c r="E69" s="175" t="s">
        <v>633</v>
      </c>
      <c r="I69" s="157"/>
      <c r="J69" s="157"/>
    </row>
    <row r="70" spans="2:10" ht="17.25" thickBot="1" x14ac:dyDescent="0.35">
      <c r="B70" s="176" t="s">
        <v>707</v>
      </c>
      <c r="C70" s="191" t="s">
        <v>710</v>
      </c>
      <c r="D70" s="178" t="s">
        <v>514</v>
      </c>
      <c r="E70" s="179" t="s">
        <v>711</v>
      </c>
      <c r="I70" s="157"/>
      <c r="J70" s="157"/>
    </row>
    <row r="71" spans="2:10" ht="17.25" thickBot="1" x14ac:dyDescent="0.35">
      <c r="B71" s="223"/>
      <c r="C71" s="224"/>
      <c r="D71" s="224"/>
      <c r="E71" s="226"/>
      <c r="I71" s="157"/>
      <c r="J71" s="157"/>
    </row>
    <row r="72" spans="2:10" ht="17.25" thickBot="1" x14ac:dyDescent="0.35">
      <c r="B72" s="334" t="str">
        <f ca="1">"출력일 " &amp;TEXT(TODAY(),"yyyymmdd") &amp; "           목요일 하원  " &amp;"                                  작성일  " &amp;MID(CELL("filename",A1),FIND("]",CELL("filename",A1))+1,255)</f>
        <v>출력일 20260629           목요일 하원                                    작성일  20260629</v>
      </c>
      <c r="C72" s="335"/>
      <c r="D72" s="335"/>
      <c r="E72" s="336"/>
      <c r="I72" s="157"/>
      <c r="J72" s="157"/>
    </row>
    <row r="73" spans="2:10" x14ac:dyDescent="0.3">
      <c r="B73" s="188" t="s">
        <v>621</v>
      </c>
      <c r="C73" s="193" t="s">
        <v>625</v>
      </c>
      <c r="D73" s="189" t="s">
        <v>635</v>
      </c>
      <c r="E73" s="194" t="s">
        <v>638</v>
      </c>
      <c r="I73" s="157"/>
      <c r="J73" s="157"/>
    </row>
    <row r="74" spans="2:10" ht="17.25" thickBot="1" x14ac:dyDescent="0.35">
      <c r="B74" s="176" t="s">
        <v>617</v>
      </c>
      <c r="C74" s="191" t="s">
        <v>620</v>
      </c>
      <c r="D74" s="178" t="s">
        <v>513</v>
      </c>
      <c r="E74" s="179" t="s">
        <v>624</v>
      </c>
      <c r="I74" s="157"/>
      <c r="J74" s="157"/>
    </row>
    <row r="75" spans="2:10" x14ac:dyDescent="0.3">
      <c r="B75" s="223"/>
      <c r="C75" s="223"/>
      <c r="D75" s="224"/>
      <c r="E75" s="223"/>
      <c r="I75" s="157"/>
      <c r="J75" s="157"/>
    </row>
    <row r="76" spans="2:10" x14ac:dyDescent="0.3">
      <c r="B76" s="223"/>
      <c r="C76" s="223"/>
      <c r="D76" s="224"/>
      <c r="E76" s="223"/>
      <c r="I76" s="157"/>
      <c r="J76" s="157"/>
    </row>
    <row r="77" spans="2:10" ht="15" customHeight="1" x14ac:dyDescent="0.3">
      <c r="B77" s="223"/>
      <c r="C77" s="223"/>
      <c r="D77" s="224"/>
      <c r="E77" s="223"/>
    </row>
    <row r="78" spans="2:10" ht="17.25" thickBot="1" x14ac:dyDescent="0.35"/>
    <row r="79" spans="2:10" ht="17.25" thickBot="1" x14ac:dyDescent="0.35">
      <c r="B79" s="315" t="str">
        <f ca="1">"출력일 " &amp;TEXT(TODAY(),"yyyymmdd") &amp; "           금요일 등원 (조쌤) " &amp;"       F75                     작성일  " &amp;MID(CELL("filename",A1),FIND("]",CELL("filename",A1))+1,255)</f>
        <v>출력일 20260629           금요일 등원 (조쌤)        F75                     작성일  20260629</v>
      </c>
      <c r="C79" s="316"/>
      <c r="D79" s="316"/>
      <c r="E79" s="317"/>
    </row>
    <row r="80" spans="2:10" x14ac:dyDescent="0.3">
      <c r="B80" s="188" t="s">
        <v>411</v>
      </c>
      <c r="C80" s="193" t="s">
        <v>577</v>
      </c>
      <c r="D80" s="189" t="s">
        <v>499</v>
      </c>
      <c r="E80" s="194" t="s">
        <v>576</v>
      </c>
    </row>
    <row r="81" spans="1:20" x14ac:dyDescent="0.3">
      <c r="B81" s="203" t="s">
        <v>671</v>
      </c>
      <c r="C81" s="266" t="s">
        <v>370</v>
      </c>
      <c r="D81" s="267" t="s">
        <v>500</v>
      </c>
      <c r="E81" s="268" t="s">
        <v>673</v>
      </c>
    </row>
    <row r="82" spans="1:20" x14ac:dyDescent="0.3">
      <c r="B82" s="174" t="s">
        <v>680</v>
      </c>
      <c r="C82" s="266" t="s">
        <v>370</v>
      </c>
      <c r="D82" s="162" t="s">
        <v>679</v>
      </c>
      <c r="E82" s="175" t="s">
        <v>673</v>
      </c>
    </row>
    <row r="83" spans="1:20" x14ac:dyDescent="0.3">
      <c r="B83" s="174" t="s">
        <v>518</v>
      </c>
      <c r="C83" s="161" t="s">
        <v>578</v>
      </c>
      <c r="D83" s="162" t="s">
        <v>504</v>
      </c>
      <c r="E83" s="175" t="s">
        <v>581</v>
      </c>
    </row>
    <row r="84" spans="1:20" ht="17.25" thickBot="1" x14ac:dyDescent="0.35">
      <c r="B84" s="176" t="s">
        <v>701</v>
      </c>
      <c r="C84" s="191" t="s">
        <v>702</v>
      </c>
      <c r="D84" s="178" t="s">
        <v>639</v>
      </c>
      <c r="E84" s="179" t="s">
        <v>703</v>
      </c>
    </row>
    <row r="85" spans="1:20" ht="17.25" thickBot="1" x14ac:dyDescent="0.35">
      <c r="B85" s="223"/>
      <c r="C85" s="223"/>
      <c r="D85" s="224"/>
      <c r="E85" s="223"/>
    </row>
    <row r="86" spans="1:20" ht="17.25" thickBot="1" x14ac:dyDescent="0.35">
      <c r="B86" s="315" t="str">
        <f ca="1">"출력일 " &amp;TEXT(TODAY(),"yyyymmdd") &amp; "           금요일 등원  " &amp;"                                  작성일  " &amp;MID(CELL("filename",A1),FIND("]",CELL("filename",A1))+1,255)</f>
        <v>출력일 20260629           금요일 등원                                    작성일  20260629</v>
      </c>
      <c r="C86" s="318"/>
      <c r="D86" s="318"/>
      <c r="E86" s="319"/>
    </row>
    <row r="87" spans="1:20" s="255" customFormat="1" x14ac:dyDescent="0.3">
      <c r="A87"/>
      <c r="B87" s="188" t="s">
        <v>484</v>
      </c>
      <c r="C87" s="193" t="s">
        <v>532</v>
      </c>
      <c r="D87" s="189" t="s">
        <v>500</v>
      </c>
      <c r="E87" s="194" t="s">
        <v>533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255" customFormat="1" x14ac:dyDescent="0.3">
      <c r="A88"/>
      <c r="B88" s="174" t="s">
        <v>485</v>
      </c>
      <c r="C88" s="161" t="s">
        <v>532</v>
      </c>
      <c r="D88" s="162" t="s">
        <v>500</v>
      </c>
      <c r="E88" s="175" t="s">
        <v>533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255" customFormat="1" x14ac:dyDescent="0.3">
      <c r="A89"/>
      <c r="B89" s="174" t="s">
        <v>484</v>
      </c>
      <c r="C89" s="161" t="s">
        <v>535</v>
      </c>
      <c r="D89" s="162" t="s">
        <v>504</v>
      </c>
      <c r="E89" s="175" t="s">
        <v>534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255" customFormat="1" x14ac:dyDescent="0.3">
      <c r="A90"/>
      <c r="B90" s="174" t="s">
        <v>485</v>
      </c>
      <c r="C90" s="161" t="s">
        <v>535</v>
      </c>
      <c r="D90" s="162" t="s">
        <v>504</v>
      </c>
      <c r="E90" s="175" t="s">
        <v>534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255" customFormat="1" x14ac:dyDescent="0.3">
      <c r="A91"/>
      <c r="B91" s="235" t="s">
        <v>704</v>
      </c>
      <c r="C91" s="236" t="s">
        <v>582</v>
      </c>
      <c r="D91" s="237" t="s">
        <v>639</v>
      </c>
      <c r="E91" s="238" t="s">
        <v>584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255" customFormat="1" x14ac:dyDescent="0.3">
      <c r="A92"/>
      <c r="B92" s="174" t="s">
        <v>705</v>
      </c>
      <c r="C92" s="162" t="s">
        <v>582</v>
      </c>
      <c r="D92" s="162" t="s">
        <v>639</v>
      </c>
      <c r="E92" s="207" t="s">
        <v>584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255" customFormat="1" ht="17.25" thickBot="1" x14ac:dyDescent="0.35">
      <c r="A93"/>
      <c r="B93" s="176" t="s">
        <v>706</v>
      </c>
      <c r="C93" s="178" t="s">
        <v>582</v>
      </c>
      <c r="D93" s="178" t="s">
        <v>639</v>
      </c>
      <c r="E93" s="208" t="s">
        <v>584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255" customFormat="1" ht="17.25" thickBot="1" x14ac:dyDescent="0.35">
      <c r="A94"/>
      <c r="B94" s="223"/>
      <c r="C94" s="223"/>
      <c r="D94" s="224"/>
      <c r="E94" s="223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255" customFormat="1" ht="17.25" thickBot="1" x14ac:dyDescent="0.35">
      <c r="A95"/>
      <c r="B95" s="315" t="str">
        <f ca="1">"출력일 " &amp;TEXT(TODAY(),"yyyymmdd") &amp; "           금요일 하원 (조쌤) " &amp;"                            작성일  " &amp;MID(CELL("filename",A1),FIND("]",CELL("filename",A1))+1,255)</f>
        <v>출력일 20260629           금요일 하원 (조쌤)                             작성일  20260629</v>
      </c>
      <c r="C95" s="316"/>
      <c r="D95" s="316"/>
      <c r="E95" s="317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255" customFormat="1" x14ac:dyDescent="0.3">
      <c r="A96"/>
      <c r="B96" s="188" t="s">
        <v>518</v>
      </c>
      <c r="C96" s="193" t="s">
        <v>676</v>
      </c>
      <c r="D96" s="189" t="s">
        <v>510</v>
      </c>
      <c r="E96" s="194" t="s">
        <v>595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55" customFormat="1" x14ac:dyDescent="0.3">
      <c r="A97"/>
      <c r="B97" s="174" t="s">
        <v>465</v>
      </c>
      <c r="C97" s="161" t="s">
        <v>468</v>
      </c>
      <c r="D97" s="162" t="s">
        <v>510</v>
      </c>
      <c r="E97" s="175" t="s">
        <v>573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255" customFormat="1" x14ac:dyDescent="0.3">
      <c r="A98"/>
      <c r="B98" s="174" t="s">
        <v>466</v>
      </c>
      <c r="C98" s="161" t="s">
        <v>468</v>
      </c>
      <c r="D98" s="162" t="s">
        <v>510</v>
      </c>
      <c r="E98" s="175" t="s">
        <v>573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255" customFormat="1" x14ac:dyDescent="0.3">
      <c r="A99"/>
      <c r="B99" s="174" t="s">
        <v>672</v>
      </c>
      <c r="C99" s="161" t="s">
        <v>674</v>
      </c>
      <c r="D99" s="162" t="s">
        <v>510</v>
      </c>
      <c r="E99" s="175" t="s">
        <v>675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255" customFormat="1" ht="17.25" thickBot="1" x14ac:dyDescent="0.35">
      <c r="A100"/>
      <c r="B100" s="176" t="s">
        <v>411</v>
      </c>
      <c r="C100" s="191" t="s">
        <v>677</v>
      </c>
      <c r="D100" s="178" t="s">
        <v>514</v>
      </c>
      <c r="E100" s="179" t="s">
        <v>596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255" customFormat="1" ht="17.25" thickBot="1" x14ac:dyDescent="0.35">
      <c r="A101"/>
      <c r="B101"/>
      <c r="C101"/>
      <c r="D101" s="157"/>
      <c r="E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255" customFormat="1" ht="17.25" thickBot="1" x14ac:dyDescent="0.35">
      <c r="A102"/>
      <c r="B102" s="315" t="str">
        <f ca="1">"출력일 " &amp;TEXT(TODAY(),"yyyymmdd") &amp; "           금요일 하원  " &amp;"                                  작성일  " &amp;MID(CELL("filename",A1),FIND("]",CELL("filename",A1))+1,255)</f>
        <v>출력일 20260629           금요일 하원                                    작성일  20260629</v>
      </c>
      <c r="C102" s="318"/>
      <c r="D102" s="318"/>
      <c r="E102" s="319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255" customFormat="1" x14ac:dyDescent="0.3">
      <c r="A103"/>
      <c r="B103" s="188" t="s">
        <v>484</v>
      </c>
      <c r="C103" s="193" t="s">
        <v>543</v>
      </c>
      <c r="D103" s="189" t="s">
        <v>551</v>
      </c>
      <c r="E103" s="194" t="s">
        <v>531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255" customFormat="1" x14ac:dyDescent="0.3">
      <c r="A104"/>
      <c r="B104" s="174" t="s">
        <v>485</v>
      </c>
      <c r="C104" s="161" t="s">
        <v>543</v>
      </c>
      <c r="D104" s="162" t="s">
        <v>551</v>
      </c>
      <c r="E104" s="175" t="s">
        <v>531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255" customFormat="1" x14ac:dyDescent="0.3">
      <c r="A105"/>
      <c r="B105" s="174" t="s">
        <v>433</v>
      </c>
      <c r="C105" s="162" t="s">
        <v>437</v>
      </c>
      <c r="D105" s="162" t="s">
        <v>512</v>
      </c>
      <c r="E105" s="207" t="s">
        <v>436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255" customFormat="1" x14ac:dyDescent="0.3">
      <c r="A106"/>
      <c r="B106" s="174" t="s">
        <v>434</v>
      </c>
      <c r="C106" s="162" t="s">
        <v>437</v>
      </c>
      <c r="D106" s="162" t="s">
        <v>512</v>
      </c>
      <c r="E106" s="207" t="s">
        <v>436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ht="17.25" thickBot="1" x14ac:dyDescent="0.35">
      <c r="B107" s="176" t="s">
        <v>588</v>
      </c>
      <c r="C107" s="196" t="s">
        <v>582</v>
      </c>
      <c r="D107" s="178" t="s">
        <v>552</v>
      </c>
      <c r="E107" s="208" t="s">
        <v>584</v>
      </c>
    </row>
  </sheetData>
  <mergeCells count="16">
    <mergeCell ref="B79:E79"/>
    <mergeCell ref="B86:E86"/>
    <mergeCell ref="B95:E95"/>
    <mergeCell ref="B102:E102"/>
    <mergeCell ref="B46:E46"/>
    <mergeCell ref="B55:E55"/>
    <mergeCell ref="B60:E60"/>
    <mergeCell ref="B64:E64"/>
    <mergeCell ref="B68:E68"/>
    <mergeCell ref="B72:E72"/>
    <mergeCell ref="B2:E2"/>
    <mergeCell ref="B10:E10"/>
    <mergeCell ref="B17:E17"/>
    <mergeCell ref="B26:E26"/>
    <mergeCell ref="B30:E30"/>
    <mergeCell ref="B39:E39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150" fitToHeight="0" orientation="landscape" r:id="rId1"/>
  <rowBreaks count="7" manualBreakCount="7">
    <brk id="16" max="4" man="1"/>
    <brk id="29" max="4" man="1"/>
    <brk id="45" max="4" man="1"/>
    <brk id="58" max="4" man="1"/>
    <brk id="74" max="4" man="1"/>
    <brk id="78" max="4" man="1"/>
    <brk id="9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E43"/>
  <sheetViews>
    <sheetView view="pageBreakPreview" topLeftCell="A3" zoomScale="80" zoomScaleNormal="100" zoomScaleSheetLayoutView="80" workbookViewId="0">
      <selection activeCell="C28" sqref="C28"/>
    </sheetView>
  </sheetViews>
  <sheetFormatPr defaultColWidth="9" defaultRowHeight="20.25" x14ac:dyDescent="0.3"/>
  <cols>
    <col min="1" max="1" width="2.5" style="5" customWidth="1"/>
    <col min="2" max="2" width="19.25" style="14" customWidth="1"/>
    <col min="3" max="3" width="19" style="14" customWidth="1"/>
    <col min="4" max="4" width="6.5" style="14" customWidth="1"/>
    <col min="5" max="5" width="60.5" style="14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x14ac:dyDescent="0.3">
      <c r="E1" s="15">
        <f ca="1">TODAY()</f>
        <v>46202</v>
      </c>
    </row>
    <row r="2" spans="2:5" ht="18.95" customHeight="1" x14ac:dyDescent="0.3">
      <c r="B2" s="291" t="s">
        <v>175</v>
      </c>
      <c r="C2" s="292"/>
      <c r="D2" s="292"/>
      <c r="E2" s="293"/>
    </row>
    <row r="3" spans="2:5" ht="18.95" customHeight="1" x14ac:dyDescent="0.3">
      <c r="B3" s="23" t="s">
        <v>291</v>
      </c>
      <c r="C3" s="23" t="s">
        <v>146</v>
      </c>
      <c r="D3" s="20">
        <v>0.1388888888888889</v>
      </c>
      <c r="E3" s="21" t="s">
        <v>225</v>
      </c>
    </row>
    <row r="4" spans="2:5" ht="18.95" customHeight="1" x14ac:dyDescent="0.3"/>
    <row r="5" spans="2:5" ht="18.95" customHeight="1" x14ac:dyDescent="0.3">
      <c r="B5" s="291" t="s">
        <v>173</v>
      </c>
      <c r="C5" s="292"/>
      <c r="D5" s="292"/>
      <c r="E5" s="293"/>
    </row>
    <row r="6" spans="2:5" ht="18.95" customHeight="1" x14ac:dyDescent="0.3">
      <c r="B6" s="23" t="s">
        <v>291</v>
      </c>
      <c r="C6" s="19" t="s">
        <v>102</v>
      </c>
      <c r="D6" s="23"/>
      <c r="E6" s="21" t="s">
        <v>198</v>
      </c>
    </row>
    <row r="7" spans="2:5" ht="18.95" customHeight="1" x14ac:dyDescent="0.3"/>
    <row r="8" spans="2:5" ht="18.95" customHeight="1" x14ac:dyDescent="0.3">
      <c r="B8" s="291" t="s">
        <v>164</v>
      </c>
      <c r="C8" s="292"/>
      <c r="D8" s="292"/>
      <c r="E8" s="293"/>
    </row>
    <row r="9" spans="2:5" ht="18.95" customHeight="1" x14ac:dyDescent="0.3">
      <c r="B9" s="18" t="s">
        <v>303</v>
      </c>
      <c r="C9" s="23" t="s">
        <v>142</v>
      </c>
      <c r="D9" s="20">
        <v>0.15277777777777779</v>
      </c>
      <c r="E9" s="22" t="s">
        <v>50</v>
      </c>
    </row>
    <row r="10" spans="2:5" ht="18.95" customHeight="1" x14ac:dyDescent="0.3">
      <c r="B10" s="18" t="s">
        <v>269</v>
      </c>
      <c r="C10" s="19" t="s">
        <v>151</v>
      </c>
      <c r="D10" s="20">
        <v>0.16319444444444445</v>
      </c>
      <c r="E10" s="21" t="s">
        <v>345</v>
      </c>
    </row>
    <row r="11" spans="2:5" ht="18.95" customHeight="1" x14ac:dyDescent="0.3">
      <c r="B11" s="18" t="s">
        <v>293</v>
      </c>
      <c r="C11" s="19" t="s">
        <v>103</v>
      </c>
      <c r="D11" s="20">
        <v>0.16666666666666666</v>
      </c>
      <c r="E11" s="22" t="s">
        <v>56</v>
      </c>
    </row>
    <row r="12" spans="2:5" ht="18.95" customHeight="1" x14ac:dyDescent="0.3">
      <c r="B12" s="18" t="s">
        <v>287</v>
      </c>
      <c r="C12" s="19" t="s">
        <v>235</v>
      </c>
      <c r="D12" s="20"/>
      <c r="E12" s="22"/>
    </row>
    <row r="13" spans="2:5" ht="18.95" customHeight="1" x14ac:dyDescent="0.3">
      <c r="B13" s="18" t="s">
        <v>272</v>
      </c>
      <c r="C13" s="19" t="s">
        <v>135</v>
      </c>
      <c r="D13" s="20">
        <v>0.18055555555555555</v>
      </c>
      <c r="E13" s="22" t="s">
        <v>317</v>
      </c>
    </row>
    <row r="14" spans="2:5" ht="18.95" customHeight="1" x14ac:dyDescent="0.3">
      <c r="B14" s="23" t="s">
        <v>275</v>
      </c>
      <c r="C14" s="24" t="s">
        <v>144</v>
      </c>
      <c r="D14" s="20" t="s">
        <v>354</v>
      </c>
      <c r="E14" s="22" t="s">
        <v>46</v>
      </c>
    </row>
    <row r="15" spans="2:5" ht="18.95" customHeight="1" x14ac:dyDescent="0.3">
      <c r="B15" s="16"/>
      <c r="C15" s="16"/>
      <c r="D15" s="16"/>
      <c r="E15" s="17"/>
    </row>
    <row r="16" spans="2:5" ht="18.95" customHeight="1" x14ac:dyDescent="0.3">
      <c r="B16" s="291" t="s">
        <v>170</v>
      </c>
      <c r="C16" s="292"/>
      <c r="D16" s="292"/>
      <c r="E16" s="293"/>
    </row>
    <row r="17" spans="2:5" ht="18.95" customHeight="1" x14ac:dyDescent="0.3">
      <c r="B17" s="18" t="s">
        <v>269</v>
      </c>
      <c r="C17" s="19" t="s">
        <v>111</v>
      </c>
      <c r="D17" s="20"/>
      <c r="E17" s="21" t="s">
        <v>21</v>
      </c>
    </row>
    <row r="18" spans="2:5" ht="18.95" customHeight="1" x14ac:dyDescent="0.3">
      <c r="B18" s="18" t="s">
        <v>287</v>
      </c>
      <c r="C18" s="19" t="s">
        <v>119</v>
      </c>
      <c r="D18" s="20"/>
      <c r="E18" s="22" t="s">
        <v>1</v>
      </c>
    </row>
    <row r="19" spans="2:5" ht="18.95" customHeight="1" x14ac:dyDescent="0.3">
      <c r="B19" s="18" t="s">
        <v>293</v>
      </c>
      <c r="C19" s="19" t="s">
        <v>117</v>
      </c>
      <c r="D19" s="20"/>
      <c r="E19" s="22" t="s">
        <v>0</v>
      </c>
    </row>
    <row r="20" spans="2:5" ht="18.95" customHeight="1" x14ac:dyDescent="0.3">
      <c r="B20" s="25" t="s">
        <v>235</v>
      </c>
      <c r="C20" s="19" t="s">
        <v>155</v>
      </c>
      <c r="D20" s="20"/>
      <c r="E20" s="22" t="s">
        <v>327</v>
      </c>
    </row>
    <row r="21" spans="2:5" ht="18.95" customHeight="1" x14ac:dyDescent="0.3">
      <c r="B21" s="18" t="s">
        <v>195</v>
      </c>
      <c r="C21" s="19" t="s">
        <v>147</v>
      </c>
      <c r="D21" s="20"/>
      <c r="E21" s="22" t="s">
        <v>17</v>
      </c>
    </row>
    <row r="22" spans="2:5" ht="18.95" customHeight="1" x14ac:dyDescent="0.3">
      <c r="B22" s="23" t="s">
        <v>303</v>
      </c>
      <c r="C22" s="19" t="s">
        <v>133</v>
      </c>
      <c r="D22" s="23"/>
      <c r="E22" s="22" t="s">
        <v>4</v>
      </c>
    </row>
    <row r="23" spans="2:5" ht="18.95" customHeight="1" x14ac:dyDescent="0.3">
      <c r="B23" s="16"/>
      <c r="C23" s="16"/>
      <c r="D23" s="16"/>
      <c r="E23" s="17"/>
    </row>
    <row r="24" spans="2:5" ht="18.95" customHeight="1" x14ac:dyDescent="0.3">
      <c r="B24" s="291" t="s">
        <v>202</v>
      </c>
      <c r="C24" s="292"/>
      <c r="D24" s="292"/>
      <c r="E24" s="293"/>
    </row>
    <row r="25" spans="2:5" ht="18.95" customHeight="1" x14ac:dyDescent="0.3">
      <c r="B25" s="18" t="s">
        <v>281</v>
      </c>
      <c r="C25" s="19"/>
      <c r="D25" s="20">
        <v>0.125</v>
      </c>
      <c r="E25" s="22"/>
    </row>
    <row r="26" spans="2:5" ht="18.95" customHeight="1" x14ac:dyDescent="0.3">
      <c r="B26" s="18" t="s">
        <v>306</v>
      </c>
      <c r="C26" s="19" t="s">
        <v>91</v>
      </c>
      <c r="D26" s="20">
        <v>0.1388888888888889</v>
      </c>
      <c r="E26" s="21" t="s">
        <v>7</v>
      </c>
    </row>
    <row r="27" spans="2:5" ht="18.95" customHeight="1" x14ac:dyDescent="0.3">
      <c r="B27" s="26"/>
      <c r="C27" s="27"/>
      <c r="D27" s="28"/>
      <c r="E27" s="29"/>
    </row>
    <row r="28" spans="2:5" ht="18.95" customHeight="1" x14ac:dyDescent="0.3">
      <c r="B28" s="291" t="s">
        <v>70</v>
      </c>
      <c r="C28" s="292"/>
      <c r="D28" s="292"/>
      <c r="E28" s="293"/>
    </row>
    <row r="29" spans="2:5" ht="18.95" customHeight="1" x14ac:dyDescent="0.3">
      <c r="B29" s="18" t="s">
        <v>306</v>
      </c>
      <c r="C29" s="19" t="s">
        <v>30</v>
      </c>
      <c r="D29" s="20"/>
      <c r="E29" s="21" t="s">
        <v>52</v>
      </c>
    </row>
    <row r="30" spans="2:5" ht="18.95" customHeight="1" x14ac:dyDescent="0.3">
      <c r="B30" s="18" t="s">
        <v>281</v>
      </c>
      <c r="C30" s="19" t="s">
        <v>106</v>
      </c>
      <c r="D30" s="20"/>
      <c r="E30" s="52" t="s">
        <v>208</v>
      </c>
    </row>
    <row r="31" spans="2:5" ht="18.95" customHeight="1" x14ac:dyDescent="0.3">
      <c r="E31" s="45" t="s">
        <v>208</v>
      </c>
    </row>
    <row r="32" spans="2:5" ht="18.95" customHeight="1" x14ac:dyDescent="0.3">
      <c r="E32" s="45" t="s">
        <v>208</v>
      </c>
    </row>
    <row r="33" spans="5:5" ht="18.95" customHeight="1" x14ac:dyDescent="0.3">
      <c r="E33" s="74" t="s">
        <v>166</v>
      </c>
    </row>
    <row r="43" spans="5:5" ht="24" x14ac:dyDescent="0.3">
      <c r="E43" s="74" t="s">
        <v>167</v>
      </c>
    </row>
  </sheetData>
  <mergeCells count="6">
    <mergeCell ref="B28:E28"/>
    <mergeCell ref="B2:E2"/>
    <mergeCell ref="B24:E24"/>
    <mergeCell ref="B8:E8"/>
    <mergeCell ref="B16:E16"/>
    <mergeCell ref="B5:E5"/>
  </mergeCells>
  <phoneticPr fontId="7" type="noConversion"/>
  <pageMargins left="8.3333335816860199E-2" right="8.3750002086162567E-2" top="0.75" bottom="0.75" header="0.30000001192092896" footer="0.30000001192092896"/>
  <pageSetup paperSize="9" scale="87" orientation="portrait" horizontalDpi="300" verticalDpi="300" r:id="rId1"/>
  <colBreaks count="1" manualBreakCount="1">
    <brk id="5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E43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20.25" x14ac:dyDescent="0.3"/>
  <cols>
    <col min="1" max="1" width="2.5" style="5" customWidth="1"/>
    <col min="2" max="2" width="19.25" style="14" customWidth="1"/>
    <col min="3" max="3" width="19" style="14" customWidth="1"/>
    <col min="4" max="4" width="6.5" style="14" customWidth="1"/>
    <col min="5" max="5" width="60.5" style="14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x14ac:dyDescent="0.3">
      <c r="E1" s="15">
        <f ca="1">TODAY()</f>
        <v>46202</v>
      </c>
    </row>
    <row r="2" spans="2:5" ht="18.95" customHeight="1" x14ac:dyDescent="0.3">
      <c r="B2" s="291" t="s">
        <v>175</v>
      </c>
      <c r="C2" s="292"/>
      <c r="D2" s="292"/>
      <c r="E2" s="293"/>
    </row>
    <row r="3" spans="2:5" ht="18.95" customHeight="1" x14ac:dyDescent="0.3">
      <c r="B3" s="23" t="s">
        <v>291</v>
      </c>
      <c r="C3" s="23" t="s">
        <v>146</v>
      </c>
      <c r="D3" s="20">
        <v>0.1388888888888889</v>
      </c>
      <c r="E3" s="21" t="s">
        <v>225</v>
      </c>
    </row>
    <row r="4" spans="2:5" ht="18.95" customHeight="1" x14ac:dyDescent="0.3">
      <c r="B4" s="18" t="s">
        <v>306</v>
      </c>
      <c r="C4" s="19" t="s">
        <v>91</v>
      </c>
      <c r="D4" s="20">
        <v>0.15277777777777779</v>
      </c>
      <c r="E4" s="21" t="s">
        <v>7</v>
      </c>
    </row>
    <row r="5" spans="2:5" ht="18.95" customHeight="1" x14ac:dyDescent="0.3"/>
    <row r="6" spans="2:5" ht="18.95" customHeight="1" x14ac:dyDescent="0.3">
      <c r="B6" s="291" t="s">
        <v>173</v>
      </c>
      <c r="C6" s="292"/>
      <c r="D6" s="292"/>
      <c r="E6" s="293"/>
    </row>
    <row r="7" spans="2:5" ht="18.95" customHeight="1" x14ac:dyDescent="0.3">
      <c r="B7" s="23" t="s">
        <v>291</v>
      </c>
      <c r="C7" s="19" t="s">
        <v>102</v>
      </c>
      <c r="D7" s="23"/>
      <c r="E7" s="21" t="s">
        <v>198</v>
      </c>
    </row>
    <row r="8" spans="2:5" ht="18.95" customHeight="1" x14ac:dyDescent="0.3">
      <c r="B8" s="18" t="s">
        <v>306</v>
      </c>
      <c r="C8" s="19" t="s">
        <v>30</v>
      </c>
      <c r="D8" s="20"/>
      <c r="E8" s="21" t="s">
        <v>52</v>
      </c>
    </row>
    <row r="9" spans="2:5" ht="18.95" customHeight="1" x14ac:dyDescent="0.3"/>
    <row r="10" spans="2:5" ht="18.95" customHeight="1" x14ac:dyDescent="0.3">
      <c r="B10" s="291" t="s">
        <v>164</v>
      </c>
      <c r="C10" s="292"/>
      <c r="D10" s="292"/>
      <c r="E10" s="293"/>
    </row>
    <row r="11" spans="2:5" ht="18.95" customHeight="1" x14ac:dyDescent="0.3">
      <c r="B11" s="18" t="s">
        <v>303</v>
      </c>
      <c r="C11" s="23" t="s">
        <v>142</v>
      </c>
      <c r="D11" s="20">
        <v>0.15277777777777779</v>
      </c>
      <c r="E11" s="22" t="s">
        <v>50</v>
      </c>
    </row>
    <row r="12" spans="2:5" ht="18.95" customHeight="1" x14ac:dyDescent="0.3">
      <c r="B12" s="18" t="s">
        <v>269</v>
      </c>
      <c r="C12" s="19" t="s">
        <v>151</v>
      </c>
      <c r="D12" s="20">
        <v>0.16319444444444445</v>
      </c>
      <c r="E12" s="21" t="s">
        <v>345</v>
      </c>
    </row>
    <row r="13" spans="2:5" ht="18.95" customHeight="1" x14ac:dyDescent="0.3">
      <c r="B13" s="18" t="s">
        <v>293</v>
      </c>
      <c r="C13" s="19" t="s">
        <v>103</v>
      </c>
      <c r="D13" s="20">
        <v>0.16666666666666666</v>
      </c>
      <c r="E13" s="22" t="s">
        <v>56</v>
      </c>
    </row>
    <row r="14" spans="2:5" ht="18.95" customHeight="1" x14ac:dyDescent="0.3">
      <c r="B14" s="18" t="s">
        <v>287</v>
      </c>
      <c r="C14" s="19" t="s">
        <v>235</v>
      </c>
      <c r="D14" s="20"/>
      <c r="E14" s="22"/>
    </row>
    <row r="15" spans="2:5" ht="18.95" customHeight="1" x14ac:dyDescent="0.3">
      <c r="B15" s="18" t="s">
        <v>272</v>
      </c>
      <c r="C15" s="19" t="s">
        <v>135</v>
      </c>
      <c r="D15" s="20">
        <v>0.18055555555555555</v>
      </c>
      <c r="E15" s="22" t="s">
        <v>317</v>
      </c>
    </row>
    <row r="16" spans="2:5" ht="18.95" customHeight="1" x14ac:dyDescent="0.3">
      <c r="B16" s="23" t="s">
        <v>275</v>
      </c>
      <c r="C16" s="24" t="s">
        <v>144</v>
      </c>
      <c r="D16" s="20" t="s">
        <v>354</v>
      </c>
      <c r="E16" s="22" t="s">
        <v>46</v>
      </c>
    </row>
    <row r="17" spans="2:5" ht="18.95" customHeight="1" x14ac:dyDescent="0.3">
      <c r="B17" s="16"/>
      <c r="C17" s="16"/>
      <c r="D17" s="16"/>
      <c r="E17" s="17"/>
    </row>
    <row r="18" spans="2:5" ht="18.95" customHeight="1" x14ac:dyDescent="0.3">
      <c r="B18" s="291" t="s">
        <v>170</v>
      </c>
      <c r="C18" s="292"/>
      <c r="D18" s="292"/>
      <c r="E18" s="293"/>
    </row>
    <row r="19" spans="2:5" ht="18.95" customHeight="1" x14ac:dyDescent="0.3">
      <c r="B19" s="18" t="s">
        <v>269</v>
      </c>
      <c r="C19" s="19" t="s">
        <v>111</v>
      </c>
      <c r="D19" s="20"/>
      <c r="E19" s="21" t="s">
        <v>21</v>
      </c>
    </row>
    <row r="20" spans="2:5" ht="18.95" customHeight="1" x14ac:dyDescent="0.3">
      <c r="B20" s="18" t="s">
        <v>287</v>
      </c>
      <c r="C20" s="19" t="s">
        <v>119</v>
      </c>
      <c r="D20" s="20"/>
      <c r="E20" s="22" t="s">
        <v>1</v>
      </c>
    </row>
    <row r="21" spans="2:5" ht="18.95" customHeight="1" x14ac:dyDescent="0.3">
      <c r="B21" s="18" t="s">
        <v>293</v>
      </c>
      <c r="C21" s="19" t="s">
        <v>117</v>
      </c>
      <c r="D21" s="20"/>
      <c r="E21" s="22" t="s">
        <v>0</v>
      </c>
    </row>
    <row r="22" spans="2:5" ht="18.95" customHeight="1" x14ac:dyDescent="0.3">
      <c r="B22" s="25" t="s">
        <v>235</v>
      </c>
      <c r="C22" s="19" t="s">
        <v>155</v>
      </c>
      <c r="D22" s="20"/>
      <c r="E22" s="22" t="s">
        <v>327</v>
      </c>
    </row>
    <row r="23" spans="2:5" ht="18.95" customHeight="1" x14ac:dyDescent="0.3">
      <c r="B23" s="18" t="s">
        <v>195</v>
      </c>
      <c r="C23" s="19" t="s">
        <v>147</v>
      </c>
      <c r="D23" s="20"/>
      <c r="E23" s="22" t="s">
        <v>17</v>
      </c>
    </row>
    <row r="24" spans="2:5" ht="18.95" customHeight="1" x14ac:dyDescent="0.3">
      <c r="B24" s="23" t="s">
        <v>303</v>
      </c>
      <c r="C24" s="19" t="s">
        <v>133</v>
      </c>
      <c r="D24" s="23"/>
      <c r="E24" s="22" t="s">
        <v>4</v>
      </c>
    </row>
    <row r="25" spans="2:5" ht="18.95" customHeight="1" x14ac:dyDescent="0.3">
      <c r="B25" s="16"/>
      <c r="C25" s="16"/>
      <c r="D25" s="16"/>
      <c r="E25" s="17"/>
    </row>
    <row r="26" spans="2:5" ht="18.95" customHeight="1" x14ac:dyDescent="0.3">
      <c r="B26" s="291" t="s">
        <v>202</v>
      </c>
      <c r="C26" s="292"/>
      <c r="D26" s="292"/>
      <c r="E26" s="293"/>
    </row>
    <row r="27" spans="2:5" ht="18.95" customHeight="1" x14ac:dyDescent="0.3">
      <c r="B27" s="18"/>
      <c r="C27" s="19"/>
      <c r="D27" s="20"/>
      <c r="E27" s="22"/>
    </row>
    <row r="28" spans="2:5" ht="18.95" customHeight="1" x14ac:dyDescent="0.3"/>
    <row r="29" spans="2:5" ht="18.95" customHeight="1" x14ac:dyDescent="0.3">
      <c r="B29" s="26"/>
      <c r="C29" s="27"/>
      <c r="D29" s="28"/>
      <c r="E29" s="29"/>
    </row>
    <row r="30" spans="2:5" ht="18.95" customHeight="1" x14ac:dyDescent="0.3">
      <c r="B30" s="291" t="s">
        <v>70</v>
      </c>
      <c r="C30" s="292"/>
      <c r="D30" s="292"/>
      <c r="E30" s="293"/>
    </row>
    <row r="31" spans="2:5" ht="18.95" customHeight="1" x14ac:dyDescent="0.3">
      <c r="E31" s="45" t="s">
        <v>208</v>
      </c>
    </row>
    <row r="32" spans="2:5" ht="18.95" customHeight="1" x14ac:dyDescent="0.3">
      <c r="B32" s="18"/>
      <c r="C32" s="19"/>
      <c r="D32" s="20"/>
      <c r="E32" s="52" t="s">
        <v>208</v>
      </c>
    </row>
    <row r="33" spans="5:5" ht="18.95" customHeight="1" x14ac:dyDescent="0.3">
      <c r="E33" s="74" t="s">
        <v>166</v>
      </c>
    </row>
    <row r="34" spans="5:5" ht="18.95" customHeight="1" x14ac:dyDescent="0.3"/>
    <row r="35" spans="5:5" ht="18.95" customHeight="1" x14ac:dyDescent="0.3"/>
    <row r="43" spans="5:5" ht="24" x14ac:dyDescent="0.3">
      <c r="E43" s="74" t="s">
        <v>167</v>
      </c>
    </row>
  </sheetData>
  <mergeCells count="6">
    <mergeCell ref="B30:E30"/>
    <mergeCell ref="B2:E2"/>
    <mergeCell ref="B26:E26"/>
    <mergeCell ref="B10:E10"/>
    <mergeCell ref="B18:E18"/>
    <mergeCell ref="B6:E6"/>
  </mergeCells>
  <phoneticPr fontId="7" type="noConversion"/>
  <pageMargins left="8.3333335816860199E-2" right="8.3750002086162567E-2" top="0.75" bottom="0.75" header="0.30000001192092896" footer="0.30000001192092896"/>
  <pageSetup paperSize="9" scale="87" orientation="portrait" horizontalDpi="300" verticalDpi="300" r:id="rId1"/>
  <colBreaks count="1" manualBreakCount="1">
    <brk id="5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E51"/>
  <sheetViews>
    <sheetView view="pageBreakPreview" topLeftCell="A7" zoomScale="80" zoomScaleNormal="100" zoomScaleSheetLayoutView="80" workbookViewId="0">
      <selection activeCell="C28" sqref="C28"/>
    </sheetView>
  </sheetViews>
  <sheetFormatPr defaultColWidth="9" defaultRowHeight="20.25" x14ac:dyDescent="0.3"/>
  <cols>
    <col min="1" max="1" width="2.5" style="5" customWidth="1"/>
    <col min="2" max="2" width="8.875" style="14" customWidth="1"/>
    <col min="3" max="3" width="19" style="31" customWidth="1"/>
    <col min="4" max="4" width="6.5" style="14" customWidth="1"/>
    <col min="5" max="5" width="71" style="14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x14ac:dyDescent="0.3">
      <c r="E1" s="15">
        <f ca="1">TODAY()</f>
        <v>46202</v>
      </c>
    </row>
    <row r="2" spans="2:5" ht="18.95" customHeight="1" x14ac:dyDescent="0.3">
      <c r="B2" s="291" t="s">
        <v>175</v>
      </c>
      <c r="C2" s="292"/>
      <c r="D2" s="292"/>
      <c r="E2" s="293"/>
    </row>
    <row r="3" spans="2:5" ht="18.95" customHeight="1" x14ac:dyDescent="0.3">
      <c r="B3" s="23" t="s">
        <v>291</v>
      </c>
      <c r="C3" s="32" t="s">
        <v>146</v>
      </c>
      <c r="D3" s="20">
        <v>0.13194444444444445</v>
      </c>
      <c r="E3" s="21" t="s">
        <v>316</v>
      </c>
    </row>
    <row r="4" spans="2:5" ht="18.95" customHeight="1" x14ac:dyDescent="0.3">
      <c r="B4" s="18" t="s">
        <v>273</v>
      </c>
      <c r="C4" s="33" t="s">
        <v>77</v>
      </c>
      <c r="D4" s="20">
        <v>0.1388888888888889</v>
      </c>
      <c r="E4" s="21" t="s">
        <v>310</v>
      </c>
    </row>
    <row r="5" spans="2:5" ht="18.95" customHeight="1" x14ac:dyDescent="0.3">
      <c r="B5" s="18" t="s">
        <v>259</v>
      </c>
      <c r="C5" s="33" t="s">
        <v>140</v>
      </c>
      <c r="D5" s="20">
        <v>0.14583333333333334</v>
      </c>
      <c r="E5" s="21" t="s">
        <v>10</v>
      </c>
    </row>
    <row r="6" spans="2:5" ht="18.95" customHeight="1" x14ac:dyDescent="0.3">
      <c r="B6" s="18"/>
      <c r="C6" s="33"/>
      <c r="D6" s="20"/>
      <c r="E6" s="21" t="s">
        <v>217</v>
      </c>
    </row>
    <row r="7" spans="2:5" ht="18.95" customHeight="1" x14ac:dyDescent="0.3">
      <c r="B7" s="18" t="s">
        <v>306</v>
      </c>
      <c r="C7" s="33" t="s">
        <v>91</v>
      </c>
      <c r="D7" s="20">
        <v>0.15277777777777779</v>
      </c>
      <c r="E7" s="21" t="s">
        <v>338</v>
      </c>
    </row>
    <row r="8" spans="2:5" ht="18.95" customHeight="1" x14ac:dyDescent="0.3">
      <c r="B8" s="23" t="s">
        <v>236</v>
      </c>
      <c r="C8" s="32" t="s">
        <v>130</v>
      </c>
      <c r="D8" s="20">
        <v>0.15972222222222221</v>
      </c>
      <c r="E8" s="21" t="s">
        <v>26</v>
      </c>
    </row>
    <row r="9" spans="2:5" ht="18.95" customHeight="1" x14ac:dyDescent="0.3">
      <c r="B9" s="30"/>
      <c r="C9" s="34"/>
      <c r="D9" s="30"/>
      <c r="E9" s="30" t="s">
        <v>344</v>
      </c>
    </row>
    <row r="10" spans="2:5" ht="18.95" customHeight="1" x14ac:dyDescent="0.3">
      <c r="B10" s="30"/>
      <c r="C10" s="34"/>
      <c r="D10" s="30"/>
      <c r="E10" s="30"/>
    </row>
    <row r="11" spans="2:5" ht="18.95" customHeight="1" x14ac:dyDescent="0.3"/>
    <row r="12" spans="2:5" ht="18.95" customHeight="1" x14ac:dyDescent="0.3">
      <c r="B12" s="291" t="s">
        <v>173</v>
      </c>
      <c r="C12" s="292"/>
      <c r="D12" s="292"/>
      <c r="E12" s="293"/>
    </row>
    <row r="13" spans="2:5" ht="18.95" customHeight="1" x14ac:dyDescent="0.3">
      <c r="B13" s="18" t="s">
        <v>306</v>
      </c>
      <c r="C13" s="33" t="s">
        <v>30</v>
      </c>
      <c r="D13" s="20">
        <v>0.25347222222222221</v>
      </c>
      <c r="E13" s="21" t="s">
        <v>38</v>
      </c>
    </row>
    <row r="14" spans="2:5" ht="18.95" customHeight="1" x14ac:dyDescent="0.3">
      <c r="B14" s="18" t="s">
        <v>273</v>
      </c>
      <c r="C14" s="33" t="s">
        <v>87</v>
      </c>
      <c r="D14" s="20">
        <v>0.26041666666666669</v>
      </c>
      <c r="E14" s="21" t="s">
        <v>212</v>
      </c>
    </row>
    <row r="15" spans="2:5" ht="18.95" customHeight="1" x14ac:dyDescent="0.3">
      <c r="B15" s="23" t="s">
        <v>236</v>
      </c>
      <c r="C15" s="32" t="s">
        <v>98</v>
      </c>
      <c r="D15" s="20">
        <v>0.2673611111111111</v>
      </c>
      <c r="E15" s="21" t="s">
        <v>63</v>
      </c>
    </row>
    <row r="16" spans="2:5" ht="18.95" customHeight="1" x14ac:dyDescent="0.3">
      <c r="B16" s="23" t="s">
        <v>291</v>
      </c>
      <c r="C16" s="32" t="s">
        <v>102</v>
      </c>
      <c r="D16" s="20"/>
      <c r="E16" s="21" t="s">
        <v>198</v>
      </c>
    </row>
    <row r="17" spans="2:5" ht="18.95" customHeight="1" x14ac:dyDescent="0.3">
      <c r="B17" s="5"/>
      <c r="C17" s="5"/>
      <c r="D17" s="5"/>
      <c r="E17" s="5"/>
    </row>
    <row r="18" spans="2:5" ht="18.95" customHeight="1" x14ac:dyDescent="0.3">
      <c r="B18" s="23" t="s">
        <v>259</v>
      </c>
      <c r="C18" s="32" t="s">
        <v>73</v>
      </c>
      <c r="D18" s="20"/>
      <c r="E18" s="21" t="s">
        <v>187</v>
      </c>
    </row>
    <row r="19" spans="2:5" ht="18.95" customHeight="1" x14ac:dyDescent="0.3">
      <c r="B19" s="5"/>
      <c r="C19" s="5"/>
      <c r="D19" s="5"/>
      <c r="E19" s="5"/>
    </row>
    <row r="20" spans="2:5" ht="18.95" customHeight="1" x14ac:dyDescent="0.3"/>
    <row r="21" spans="2:5" ht="18.95" customHeight="1" x14ac:dyDescent="0.3">
      <c r="B21" s="291" t="s">
        <v>164</v>
      </c>
      <c r="C21" s="292"/>
      <c r="D21" s="292"/>
      <c r="E21" s="293"/>
    </row>
    <row r="22" spans="2:5" ht="18.95" customHeight="1" x14ac:dyDescent="0.3">
      <c r="B22" s="18" t="s">
        <v>303</v>
      </c>
      <c r="C22" s="23" t="s">
        <v>142</v>
      </c>
      <c r="D22" s="20">
        <v>0.15277777777777779</v>
      </c>
      <c r="E22" s="22" t="s">
        <v>50</v>
      </c>
    </row>
    <row r="23" spans="2:5" ht="18.95" customHeight="1" x14ac:dyDescent="0.3">
      <c r="B23" s="18" t="s">
        <v>269</v>
      </c>
      <c r="C23" s="33" t="s">
        <v>151</v>
      </c>
      <c r="D23" s="20">
        <v>0.16319444444444445</v>
      </c>
      <c r="E23" s="21" t="s">
        <v>345</v>
      </c>
    </row>
    <row r="24" spans="2:5" ht="18.95" customHeight="1" x14ac:dyDescent="0.3">
      <c r="B24" s="18" t="s">
        <v>293</v>
      </c>
      <c r="C24" s="33" t="s">
        <v>103</v>
      </c>
      <c r="D24" s="20">
        <v>0.16666666666666666</v>
      </c>
      <c r="E24" s="22" t="s">
        <v>6</v>
      </c>
    </row>
    <row r="25" spans="2:5" ht="18.95" customHeight="1" x14ac:dyDescent="0.3">
      <c r="B25" s="18" t="s">
        <v>272</v>
      </c>
      <c r="C25" s="33" t="s">
        <v>135</v>
      </c>
      <c r="D25" s="20">
        <v>0.1736111111111111</v>
      </c>
      <c r="E25" s="22" t="s">
        <v>317</v>
      </c>
    </row>
    <row r="26" spans="2:5" ht="18.95" customHeight="1" x14ac:dyDescent="0.3">
      <c r="B26" s="23" t="s">
        <v>275</v>
      </c>
      <c r="C26" s="35" t="s">
        <v>144</v>
      </c>
      <c r="D26" s="20" t="s">
        <v>65</v>
      </c>
      <c r="E26" s="22" t="s">
        <v>46</v>
      </c>
    </row>
    <row r="27" spans="2:5" ht="18.95" customHeight="1" x14ac:dyDescent="0.3">
      <c r="B27" s="18" t="s">
        <v>267</v>
      </c>
      <c r="C27" s="33"/>
      <c r="D27" s="20">
        <v>0.1875</v>
      </c>
      <c r="E27" s="22" t="s">
        <v>24</v>
      </c>
    </row>
    <row r="28" spans="2:5" ht="18.95" customHeight="1" x14ac:dyDescent="0.3">
      <c r="B28" s="18" t="s">
        <v>294</v>
      </c>
      <c r="C28" s="33" t="s">
        <v>84</v>
      </c>
      <c r="D28" s="20">
        <v>0.19444444444444445</v>
      </c>
      <c r="E28" s="22" t="s">
        <v>22</v>
      </c>
    </row>
    <row r="29" spans="2:5" ht="18.95" customHeight="1" x14ac:dyDescent="0.3">
      <c r="B29" s="18"/>
      <c r="C29" s="33"/>
      <c r="D29" s="20"/>
      <c r="E29" s="22" t="s">
        <v>67</v>
      </c>
    </row>
    <row r="30" spans="2:5" ht="18.95" customHeight="1" x14ac:dyDescent="0.3">
      <c r="E30" s="45" t="s">
        <v>208</v>
      </c>
    </row>
    <row r="31" spans="2:5" ht="18.95" customHeight="1" x14ac:dyDescent="0.3">
      <c r="B31" s="16"/>
      <c r="C31" s="36"/>
      <c r="D31" s="16"/>
      <c r="E31" s="75" t="s">
        <v>208</v>
      </c>
    </row>
    <row r="32" spans="2:5" ht="18.95" customHeight="1" x14ac:dyDescent="0.3">
      <c r="B32" s="291" t="s">
        <v>170</v>
      </c>
      <c r="C32" s="292"/>
      <c r="D32" s="292"/>
      <c r="E32" s="293"/>
    </row>
    <row r="33" spans="2:5" ht="18.95" customHeight="1" x14ac:dyDescent="0.3">
      <c r="B33" s="18" t="s">
        <v>269</v>
      </c>
      <c r="C33" s="33" t="s">
        <v>111</v>
      </c>
      <c r="D33" s="20" t="s">
        <v>165</v>
      </c>
      <c r="E33" s="54" t="s">
        <v>166</v>
      </c>
    </row>
    <row r="34" spans="2:5" ht="18.95" customHeight="1" x14ac:dyDescent="0.3">
      <c r="B34" s="18" t="s">
        <v>294</v>
      </c>
      <c r="C34" s="33" t="s">
        <v>84</v>
      </c>
      <c r="D34" s="20">
        <v>0.30208333333333331</v>
      </c>
      <c r="E34" s="21" t="s">
        <v>22</v>
      </c>
    </row>
    <row r="35" spans="2:5" ht="18.95" customHeight="1" x14ac:dyDescent="0.3">
      <c r="B35" s="18" t="s">
        <v>287</v>
      </c>
      <c r="C35" s="33" t="s">
        <v>119</v>
      </c>
      <c r="D35" s="20">
        <v>0.30555555555555558</v>
      </c>
      <c r="E35" s="22" t="s">
        <v>1</v>
      </c>
    </row>
    <row r="36" spans="2:5" ht="18.95" customHeight="1" x14ac:dyDescent="0.3">
      <c r="B36" s="18" t="s">
        <v>293</v>
      </c>
      <c r="C36" s="33" t="s">
        <v>117</v>
      </c>
      <c r="D36" s="20"/>
      <c r="E36" s="22" t="s">
        <v>0</v>
      </c>
    </row>
    <row r="37" spans="2:5" ht="18.95" customHeight="1" x14ac:dyDescent="0.3">
      <c r="B37" s="25" t="s">
        <v>235</v>
      </c>
      <c r="C37" s="33" t="s">
        <v>155</v>
      </c>
      <c r="D37" s="20" t="s">
        <v>174</v>
      </c>
      <c r="E37" s="22" t="s">
        <v>327</v>
      </c>
    </row>
    <row r="38" spans="2:5" ht="18.95" customHeight="1" x14ac:dyDescent="0.3">
      <c r="B38" s="25"/>
      <c r="C38" s="33"/>
      <c r="D38" s="20"/>
      <c r="E38" s="22" t="s">
        <v>222</v>
      </c>
    </row>
    <row r="39" spans="2:5" ht="18.95" customHeight="1" x14ac:dyDescent="0.3">
      <c r="B39" s="18" t="s">
        <v>272</v>
      </c>
      <c r="C39" s="33" t="s">
        <v>147</v>
      </c>
      <c r="D39" s="20">
        <v>0.31944444444444442</v>
      </c>
      <c r="E39" s="22" t="s">
        <v>328</v>
      </c>
    </row>
    <row r="40" spans="2:5" ht="18.95" customHeight="1" x14ac:dyDescent="0.3">
      <c r="B40" s="23" t="s">
        <v>303</v>
      </c>
      <c r="C40" s="33" t="s">
        <v>133</v>
      </c>
      <c r="D40" s="23"/>
      <c r="E40" s="22" t="s">
        <v>4</v>
      </c>
    </row>
    <row r="41" spans="2:5" ht="18.95" customHeight="1" x14ac:dyDescent="0.3">
      <c r="B41" s="16"/>
      <c r="C41" s="36"/>
      <c r="D41" s="16"/>
      <c r="E41" s="17"/>
    </row>
    <row r="42" spans="2:5" ht="18.95" customHeight="1" x14ac:dyDescent="0.3">
      <c r="B42" s="291" t="s">
        <v>202</v>
      </c>
      <c r="C42" s="292"/>
      <c r="D42" s="292"/>
      <c r="E42" s="293"/>
    </row>
    <row r="43" spans="2:5" ht="18.95" customHeight="1" x14ac:dyDescent="0.3">
      <c r="B43" s="18"/>
      <c r="C43" s="33"/>
      <c r="D43" s="20"/>
      <c r="E43" s="54" t="s">
        <v>167</v>
      </c>
    </row>
    <row r="44" spans="2:5" ht="18.95" customHeight="1" x14ac:dyDescent="0.3"/>
    <row r="45" spans="2:5" ht="18.95" customHeight="1" x14ac:dyDescent="0.3">
      <c r="B45" s="26"/>
      <c r="C45" s="37"/>
      <c r="D45" s="28"/>
      <c r="E45" s="29"/>
    </row>
    <row r="46" spans="2:5" ht="18.95" customHeight="1" x14ac:dyDescent="0.3">
      <c r="B46" s="291" t="s">
        <v>70</v>
      </c>
      <c r="C46" s="292"/>
      <c r="D46" s="292"/>
      <c r="E46" s="293"/>
    </row>
    <row r="47" spans="2:5" ht="18.95" customHeight="1" x14ac:dyDescent="0.3"/>
    <row r="48" spans="2:5" ht="18.95" customHeight="1" x14ac:dyDescent="0.3">
      <c r="B48" s="18"/>
      <c r="C48" s="33"/>
      <c r="D48" s="20"/>
      <c r="E48" s="21"/>
    </row>
    <row r="49" ht="18.95" customHeight="1" x14ac:dyDescent="0.3"/>
    <row r="50" ht="18.95" customHeight="1" x14ac:dyDescent="0.3"/>
    <row r="51" ht="18.95" customHeight="1" x14ac:dyDescent="0.3"/>
  </sheetData>
  <mergeCells count="6">
    <mergeCell ref="B46:E46"/>
    <mergeCell ref="B2:E2"/>
    <mergeCell ref="B42:E42"/>
    <mergeCell ref="B21:E21"/>
    <mergeCell ref="B32:E32"/>
    <mergeCell ref="B12:E12"/>
  </mergeCells>
  <phoneticPr fontId="7" type="noConversion"/>
  <pageMargins left="8.3333335816860199E-2" right="8.3750002086162567E-2" top="0.75" bottom="0.75" header="0.30000001192092896" footer="0.30000001192092896"/>
  <pageSetup paperSize="9" scale="87" orientation="portrait" horizontalDpi="300" verticalDpi="300" r:id="rId1"/>
  <rowBreaks count="1" manualBreakCount="1">
    <brk id="40" max="1048575" man="1"/>
  </rowBreaks>
  <colBreaks count="1" manualBreakCount="1">
    <brk id="5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E47"/>
  <sheetViews>
    <sheetView view="pageBreakPreview" topLeftCell="A11" zoomScale="80" zoomScaleNormal="100" zoomScaleSheetLayoutView="80" workbookViewId="0">
      <selection activeCell="C28" sqref="C28"/>
    </sheetView>
  </sheetViews>
  <sheetFormatPr defaultColWidth="9" defaultRowHeight="20.25" x14ac:dyDescent="0.3"/>
  <cols>
    <col min="1" max="1" width="2.5" style="5" customWidth="1"/>
    <col min="2" max="2" width="8.875" style="14" customWidth="1"/>
    <col min="3" max="3" width="19" style="31" customWidth="1"/>
    <col min="4" max="4" width="6.5" style="14" customWidth="1"/>
    <col min="5" max="5" width="71" style="14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x14ac:dyDescent="0.3">
      <c r="E1" s="15">
        <f ca="1">TODAY()</f>
        <v>46202</v>
      </c>
    </row>
    <row r="2" spans="2:5" ht="18.95" customHeight="1" x14ac:dyDescent="0.3">
      <c r="B2" s="291" t="s">
        <v>175</v>
      </c>
      <c r="C2" s="292"/>
      <c r="D2" s="292"/>
      <c r="E2" s="293"/>
    </row>
    <row r="3" spans="2:5" ht="18.95" customHeight="1" x14ac:dyDescent="0.3">
      <c r="B3" s="23" t="s">
        <v>291</v>
      </c>
      <c r="C3" s="32" t="s">
        <v>146</v>
      </c>
      <c r="D3" s="20">
        <v>0.13194444444444445</v>
      </c>
      <c r="E3" s="21" t="s">
        <v>316</v>
      </c>
    </row>
    <row r="4" spans="2:5" ht="18.95" customHeight="1" x14ac:dyDescent="0.3">
      <c r="B4" s="18" t="s">
        <v>259</v>
      </c>
      <c r="C4" s="33" t="s">
        <v>140</v>
      </c>
      <c r="D4" s="20">
        <v>0.14583333333333334</v>
      </c>
      <c r="E4" s="21" t="s">
        <v>10</v>
      </c>
    </row>
    <row r="5" spans="2:5" ht="18.95" customHeight="1" x14ac:dyDescent="0.3">
      <c r="B5" s="23" t="s">
        <v>236</v>
      </c>
      <c r="C5" s="32" t="s">
        <v>130</v>
      </c>
      <c r="D5" s="20">
        <v>0.15277777777777779</v>
      </c>
      <c r="E5" s="21" t="s">
        <v>26</v>
      </c>
    </row>
    <row r="6" spans="2:5" ht="18.95" customHeight="1" x14ac:dyDescent="0.3">
      <c r="B6" s="30"/>
      <c r="C6" s="34"/>
      <c r="D6" s="30"/>
      <c r="E6" s="30"/>
    </row>
    <row r="7" spans="2:5" ht="18.95" customHeight="1" x14ac:dyDescent="0.3">
      <c r="B7" s="30"/>
      <c r="C7" s="34"/>
      <c r="D7" s="30"/>
      <c r="E7" s="30"/>
    </row>
    <row r="8" spans="2:5" ht="18.95" customHeight="1" x14ac:dyDescent="0.3"/>
    <row r="9" spans="2:5" ht="18.95" customHeight="1" x14ac:dyDescent="0.3">
      <c r="B9" s="291" t="s">
        <v>173</v>
      </c>
      <c r="C9" s="292"/>
      <c r="D9" s="292"/>
      <c r="E9" s="293"/>
    </row>
    <row r="10" spans="2:5" ht="18.95" customHeight="1" x14ac:dyDescent="0.3">
      <c r="B10" s="23" t="s">
        <v>236</v>
      </c>
      <c r="C10" s="32" t="s">
        <v>98</v>
      </c>
      <c r="D10" s="20"/>
      <c r="E10" s="21" t="s">
        <v>63</v>
      </c>
    </row>
    <row r="11" spans="2:5" ht="18.95" customHeight="1" x14ac:dyDescent="0.3">
      <c r="B11" s="23" t="s">
        <v>291</v>
      </c>
      <c r="C11" s="32" t="s">
        <v>102</v>
      </c>
      <c r="D11" s="20"/>
      <c r="E11" s="21" t="s">
        <v>198</v>
      </c>
    </row>
    <row r="12" spans="2:5" ht="18.95" customHeight="1" x14ac:dyDescent="0.3">
      <c r="B12" s="5"/>
      <c r="C12" s="5"/>
      <c r="D12" s="5"/>
      <c r="E12" s="5"/>
    </row>
    <row r="13" spans="2:5" ht="18.95" customHeight="1" x14ac:dyDescent="0.3">
      <c r="B13" s="23" t="s">
        <v>259</v>
      </c>
      <c r="C13" s="32" t="s">
        <v>73</v>
      </c>
      <c r="D13" s="20"/>
      <c r="E13" s="21" t="s">
        <v>187</v>
      </c>
    </row>
    <row r="14" spans="2:5" ht="18.95" customHeight="1" x14ac:dyDescent="0.3">
      <c r="B14" s="5"/>
      <c r="C14" s="5"/>
      <c r="D14" s="5"/>
      <c r="E14" s="5"/>
    </row>
    <row r="15" spans="2:5" ht="18.95" customHeight="1" x14ac:dyDescent="0.3"/>
    <row r="16" spans="2:5" ht="18.95" customHeight="1" x14ac:dyDescent="0.3">
      <c r="B16" s="291" t="s">
        <v>164</v>
      </c>
      <c r="C16" s="292"/>
      <c r="D16" s="292"/>
      <c r="E16" s="293"/>
    </row>
    <row r="17" spans="2:5" ht="18.95" customHeight="1" x14ac:dyDescent="0.3">
      <c r="B17" s="40"/>
      <c r="C17" s="38"/>
      <c r="D17" s="38"/>
      <c r="E17" s="39"/>
    </row>
    <row r="18" spans="2:5" ht="18.95" customHeight="1" x14ac:dyDescent="0.3">
      <c r="B18" s="41" t="s">
        <v>288</v>
      </c>
      <c r="C18" s="41" t="s">
        <v>138</v>
      </c>
      <c r="D18" s="43">
        <v>0.1388888888888889</v>
      </c>
      <c r="E18" s="42" t="s">
        <v>12</v>
      </c>
    </row>
    <row r="19" spans="2:5" ht="18.95" customHeight="1" x14ac:dyDescent="0.3">
      <c r="B19" s="18" t="s">
        <v>303</v>
      </c>
      <c r="C19" s="23" t="s">
        <v>142</v>
      </c>
      <c r="D19" s="20">
        <v>0.15277777777777779</v>
      </c>
      <c r="E19" s="22" t="s">
        <v>50</v>
      </c>
    </row>
    <row r="20" spans="2:5" ht="18.95" customHeight="1" x14ac:dyDescent="0.3">
      <c r="B20" s="18" t="s">
        <v>269</v>
      </c>
      <c r="C20" s="33" t="s">
        <v>151</v>
      </c>
      <c r="D20" s="20">
        <v>0.15972222222222221</v>
      </c>
      <c r="E20" s="21" t="s">
        <v>345</v>
      </c>
    </row>
    <row r="21" spans="2:5" ht="18.95" customHeight="1" x14ac:dyDescent="0.3">
      <c r="B21" s="18" t="s">
        <v>287</v>
      </c>
      <c r="C21" s="33" t="s">
        <v>103</v>
      </c>
      <c r="D21" s="20">
        <v>0.16666666666666666</v>
      </c>
      <c r="E21" s="22" t="s">
        <v>6</v>
      </c>
    </row>
    <row r="22" spans="2:5" ht="18.95" customHeight="1" x14ac:dyDescent="0.3">
      <c r="B22" s="18" t="s">
        <v>272</v>
      </c>
      <c r="C22" s="33" t="s">
        <v>135</v>
      </c>
      <c r="D22" s="20">
        <v>0.1736111111111111</v>
      </c>
      <c r="E22" s="22" t="s">
        <v>317</v>
      </c>
    </row>
    <row r="23" spans="2:5" ht="18.95" customHeight="1" x14ac:dyDescent="0.3">
      <c r="B23" s="23" t="s">
        <v>275</v>
      </c>
      <c r="C23" s="35" t="s">
        <v>144</v>
      </c>
      <c r="D23" s="20" t="s">
        <v>65</v>
      </c>
      <c r="E23" s="22" t="s">
        <v>46</v>
      </c>
    </row>
    <row r="24" spans="2:5" ht="18.95" customHeight="1" x14ac:dyDescent="0.3">
      <c r="B24" s="18" t="s">
        <v>294</v>
      </c>
      <c r="C24" s="33" t="s">
        <v>84</v>
      </c>
      <c r="D24" s="20">
        <v>0.1875</v>
      </c>
      <c r="E24" s="22" t="s">
        <v>22</v>
      </c>
    </row>
    <row r="25" spans="2:5" ht="18.95" customHeight="1" x14ac:dyDescent="0.3">
      <c r="B25" s="18"/>
      <c r="C25" s="33"/>
      <c r="D25" s="20"/>
      <c r="E25" s="22" t="s">
        <v>67</v>
      </c>
    </row>
    <row r="26" spans="2:5" ht="18.95" customHeight="1" x14ac:dyDescent="0.3"/>
    <row r="27" spans="2:5" ht="18.95" customHeight="1" x14ac:dyDescent="0.3">
      <c r="B27" s="16"/>
      <c r="C27" s="36"/>
      <c r="D27" s="16"/>
      <c r="E27" s="17"/>
    </row>
    <row r="28" spans="2:5" ht="18.95" customHeight="1" x14ac:dyDescent="0.3">
      <c r="B28" s="291" t="s">
        <v>170</v>
      </c>
      <c r="C28" s="292"/>
      <c r="D28" s="292"/>
      <c r="E28" s="293"/>
    </row>
    <row r="29" spans="2:5" ht="18.95" customHeight="1" x14ac:dyDescent="0.3">
      <c r="B29" s="18" t="s">
        <v>269</v>
      </c>
      <c r="C29" s="33" t="s">
        <v>111</v>
      </c>
      <c r="D29" s="20" t="s">
        <v>165</v>
      </c>
      <c r="E29" s="21" t="s">
        <v>343</v>
      </c>
    </row>
    <row r="30" spans="2:5" ht="18.95" customHeight="1" x14ac:dyDescent="0.3">
      <c r="B30" s="18" t="s">
        <v>288</v>
      </c>
      <c r="C30" s="33" t="s">
        <v>88</v>
      </c>
      <c r="D30" s="20"/>
      <c r="E30" s="52" t="s">
        <v>208</v>
      </c>
    </row>
    <row r="31" spans="2:5" ht="18.95" customHeight="1" x14ac:dyDescent="0.3">
      <c r="B31" s="18" t="s">
        <v>294</v>
      </c>
      <c r="C31" s="33" t="s">
        <v>84</v>
      </c>
      <c r="D31" s="20">
        <v>0.30208333333333331</v>
      </c>
      <c r="E31" s="52" t="s">
        <v>208</v>
      </c>
    </row>
    <row r="32" spans="2:5" ht="18.95" customHeight="1" x14ac:dyDescent="0.3">
      <c r="B32" s="18" t="s">
        <v>287</v>
      </c>
      <c r="C32" s="33" t="s">
        <v>119</v>
      </c>
      <c r="D32" s="20">
        <v>0.30555555555555558</v>
      </c>
      <c r="E32" s="52" t="s">
        <v>208</v>
      </c>
    </row>
    <row r="33" spans="2:5" ht="18.95" customHeight="1" x14ac:dyDescent="0.3">
      <c r="B33" s="18"/>
      <c r="C33" s="33"/>
      <c r="D33" s="20"/>
      <c r="E33" s="54" t="s">
        <v>166</v>
      </c>
    </row>
    <row r="34" spans="2:5" ht="18.95" customHeight="1" x14ac:dyDescent="0.3">
      <c r="B34" s="25" t="s">
        <v>235</v>
      </c>
      <c r="C34" s="33" t="s">
        <v>155</v>
      </c>
      <c r="D34" s="20" t="s">
        <v>174</v>
      </c>
      <c r="E34" s="22" t="s">
        <v>327</v>
      </c>
    </row>
    <row r="35" spans="2:5" ht="18.95" customHeight="1" x14ac:dyDescent="0.3">
      <c r="B35" s="18" t="s">
        <v>272</v>
      </c>
      <c r="C35" s="33" t="s">
        <v>147</v>
      </c>
      <c r="D35" s="20">
        <v>0.31944444444444442</v>
      </c>
      <c r="E35" s="22" t="s">
        <v>328</v>
      </c>
    </row>
    <row r="36" spans="2:5" ht="18.95" customHeight="1" x14ac:dyDescent="0.3">
      <c r="B36" s="23" t="s">
        <v>303</v>
      </c>
      <c r="C36" s="33" t="s">
        <v>133</v>
      </c>
      <c r="D36" s="23"/>
      <c r="E36" s="22" t="s">
        <v>4</v>
      </c>
    </row>
    <row r="37" spans="2:5" ht="18.95" customHeight="1" x14ac:dyDescent="0.3">
      <c r="B37" s="16"/>
      <c r="C37" s="36"/>
      <c r="D37" s="16"/>
      <c r="E37" s="17"/>
    </row>
    <row r="38" spans="2:5" ht="18.95" customHeight="1" x14ac:dyDescent="0.3">
      <c r="B38" s="291" t="s">
        <v>202</v>
      </c>
      <c r="C38" s="292"/>
      <c r="D38" s="292"/>
      <c r="E38" s="293"/>
    </row>
    <row r="39" spans="2:5" ht="18.95" customHeight="1" x14ac:dyDescent="0.3">
      <c r="B39" s="18"/>
      <c r="C39" s="33"/>
      <c r="D39" s="20"/>
      <c r="E39" s="22"/>
    </row>
    <row r="40" spans="2:5" ht="18.95" customHeight="1" x14ac:dyDescent="0.3"/>
    <row r="41" spans="2:5" ht="18.95" customHeight="1" x14ac:dyDescent="0.3">
      <c r="B41" s="26"/>
      <c r="C41" s="37"/>
      <c r="D41" s="28"/>
      <c r="E41" s="29"/>
    </row>
    <row r="42" spans="2:5" ht="18.95" customHeight="1" x14ac:dyDescent="0.3">
      <c r="B42" s="291" t="s">
        <v>70</v>
      </c>
      <c r="C42" s="292"/>
      <c r="D42" s="292"/>
      <c r="E42" s="293"/>
    </row>
    <row r="43" spans="2:5" ht="18.95" customHeight="1" x14ac:dyDescent="0.3">
      <c r="E43" s="74" t="s">
        <v>167</v>
      </c>
    </row>
    <row r="44" spans="2:5" ht="18.95" customHeight="1" x14ac:dyDescent="0.3">
      <c r="B44" s="18"/>
      <c r="C44" s="33"/>
      <c r="D44" s="20"/>
      <c r="E44" s="21"/>
    </row>
    <row r="45" spans="2:5" ht="18.95" customHeight="1" x14ac:dyDescent="0.3"/>
    <row r="46" spans="2:5" ht="18.95" customHeight="1" x14ac:dyDescent="0.3"/>
    <row r="47" spans="2:5" ht="18.95" customHeight="1" x14ac:dyDescent="0.3"/>
  </sheetData>
  <mergeCells count="6">
    <mergeCell ref="B42:E42"/>
    <mergeCell ref="B2:E2"/>
    <mergeCell ref="B38:E38"/>
    <mergeCell ref="B16:E16"/>
    <mergeCell ref="B28:E28"/>
    <mergeCell ref="B9:E9"/>
  </mergeCells>
  <phoneticPr fontId="7" type="noConversion"/>
  <pageMargins left="8.3333335816860199E-2" right="8.3750002086162567E-2" top="0.75" bottom="0.75" header="0.30000001192092896" footer="0.30000001192092896"/>
  <pageSetup paperSize="9" scale="87" orientation="portrait" horizontalDpi="300" verticalDpi="300" r:id="rId1"/>
  <rowBreaks count="1" manualBreakCount="1">
    <brk id="36" max="1048575" man="1"/>
  </rowBreaks>
  <colBreaks count="1" manualBreakCount="1">
    <brk id="5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63"/>
  <sheetViews>
    <sheetView view="pageBreakPreview" topLeftCell="A40" zoomScale="80" zoomScaleNormal="100" zoomScaleSheetLayoutView="80" workbookViewId="0">
      <selection activeCell="C28" sqref="C28"/>
    </sheetView>
  </sheetViews>
  <sheetFormatPr defaultColWidth="9" defaultRowHeight="24" x14ac:dyDescent="0.3"/>
  <cols>
    <col min="1" max="1" width="2.5" style="14" customWidth="1"/>
    <col min="2" max="2" width="8.875" style="44" customWidth="1"/>
    <col min="3" max="3" width="20.375" style="44" customWidth="1"/>
    <col min="4" max="4" width="6.5" style="44" customWidth="1"/>
    <col min="5" max="5" width="79" style="45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ht="30.95" customHeight="1" x14ac:dyDescent="0.3">
      <c r="E1" s="46">
        <f ca="1">TODAY()</f>
        <v>46202</v>
      </c>
    </row>
    <row r="2" spans="2:5" ht="30.95" customHeight="1" x14ac:dyDescent="0.3">
      <c r="B2" s="294" t="s">
        <v>175</v>
      </c>
      <c r="C2" s="295"/>
      <c r="D2" s="295"/>
      <c r="E2" s="296"/>
    </row>
    <row r="3" spans="2:5" ht="30.95" customHeight="1" x14ac:dyDescent="0.3">
      <c r="B3" s="47" t="s">
        <v>258</v>
      </c>
      <c r="C3" s="48" t="s">
        <v>35</v>
      </c>
      <c r="D3" s="49">
        <v>0.125</v>
      </c>
      <c r="E3" s="50" t="s">
        <v>218</v>
      </c>
    </row>
    <row r="4" spans="2:5" ht="30.95" customHeight="1" x14ac:dyDescent="0.3">
      <c r="B4" s="47" t="s">
        <v>264</v>
      </c>
      <c r="C4" s="48" t="s">
        <v>138</v>
      </c>
      <c r="D4" s="49">
        <v>0.12847222222222221</v>
      </c>
      <c r="E4" s="50" t="s">
        <v>353</v>
      </c>
    </row>
    <row r="5" spans="2:5" ht="30.95" customHeight="1" x14ac:dyDescent="0.3">
      <c r="B5" s="48" t="s">
        <v>291</v>
      </c>
      <c r="C5" s="48" t="s">
        <v>146</v>
      </c>
      <c r="D5" s="51">
        <v>0.13194444444444445</v>
      </c>
      <c r="E5" s="52" t="s">
        <v>225</v>
      </c>
    </row>
    <row r="6" spans="2:5" ht="30.95" customHeight="1" x14ac:dyDescent="0.3">
      <c r="B6" s="53" t="s">
        <v>259</v>
      </c>
      <c r="C6" s="61" t="s">
        <v>140</v>
      </c>
      <c r="D6" s="51">
        <v>0.1388888888888889</v>
      </c>
      <c r="E6" s="52" t="s">
        <v>213</v>
      </c>
    </row>
    <row r="7" spans="2:5" ht="30.95" customHeight="1" x14ac:dyDescent="0.3">
      <c r="B7" s="53" t="s">
        <v>280</v>
      </c>
      <c r="C7" s="61" t="s">
        <v>91</v>
      </c>
      <c r="D7" s="51">
        <v>0.14583333333333334</v>
      </c>
      <c r="E7" s="52" t="s">
        <v>47</v>
      </c>
    </row>
    <row r="8" spans="2:5" ht="30.95" customHeight="1" x14ac:dyDescent="0.3">
      <c r="B8" s="53" t="s">
        <v>307</v>
      </c>
      <c r="C8" s="61" t="s">
        <v>91</v>
      </c>
      <c r="D8" s="51">
        <v>0.14583333333333334</v>
      </c>
      <c r="E8" s="52" t="s">
        <v>309</v>
      </c>
    </row>
    <row r="9" spans="2:5" ht="30.95" customHeight="1" x14ac:dyDescent="0.3">
      <c r="B9" s="53" t="s">
        <v>260</v>
      </c>
      <c r="C9" s="61" t="s">
        <v>91</v>
      </c>
      <c r="D9" s="51">
        <v>0.14583333333333334</v>
      </c>
      <c r="E9" s="52" t="s">
        <v>319</v>
      </c>
    </row>
    <row r="10" spans="2:5" ht="30.95" customHeight="1" x14ac:dyDescent="0.3">
      <c r="B10" s="48" t="s">
        <v>236</v>
      </c>
      <c r="C10" s="48" t="s">
        <v>130</v>
      </c>
      <c r="D10" s="51">
        <v>0.15277777777777779</v>
      </c>
      <c r="E10" s="52" t="s">
        <v>60</v>
      </c>
    </row>
    <row r="11" spans="2:5" ht="30.95" customHeight="1" x14ac:dyDescent="0.3"/>
    <row r="12" spans="2:5" ht="30.95" customHeight="1" x14ac:dyDescent="0.3">
      <c r="B12" s="294" t="s">
        <v>173</v>
      </c>
      <c r="C12" s="295"/>
      <c r="D12" s="295"/>
      <c r="E12" s="296"/>
    </row>
    <row r="13" spans="2:5" ht="30.95" customHeight="1" x14ac:dyDescent="0.3">
      <c r="B13" s="48" t="s">
        <v>291</v>
      </c>
      <c r="C13" s="48" t="s">
        <v>102</v>
      </c>
      <c r="D13" s="51">
        <v>0.25</v>
      </c>
      <c r="E13" s="52" t="s">
        <v>198</v>
      </c>
    </row>
    <row r="14" spans="2:5" ht="30.95" customHeight="1" x14ac:dyDescent="0.3">
      <c r="B14" s="48" t="s">
        <v>280</v>
      </c>
      <c r="C14" s="48" t="s">
        <v>114</v>
      </c>
      <c r="D14" s="51">
        <v>0.25694444444444442</v>
      </c>
      <c r="E14" s="52" t="s">
        <v>348</v>
      </c>
    </row>
    <row r="15" spans="2:5" ht="30.95" customHeight="1" x14ac:dyDescent="0.3">
      <c r="B15" s="48" t="s">
        <v>238</v>
      </c>
      <c r="C15" s="48" t="s">
        <v>145</v>
      </c>
      <c r="D15" s="51">
        <v>0.25694444444444442</v>
      </c>
      <c r="E15" s="52" t="s">
        <v>315</v>
      </c>
    </row>
    <row r="16" spans="2:5" ht="30.95" customHeight="1" x14ac:dyDescent="0.3">
      <c r="B16" s="48" t="s">
        <v>307</v>
      </c>
      <c r="C16" s="48" t="s">
        <v>89</v>
      </c>
      <c r="D16" s="51">
        <v>0.25694444444444442</v>
      </c>
      <c r="E16" s="52" t="s">
        <v>25</v>
      </c>
    </row>
    <row r="17" spans="2:5" ht="30.95" customHeight="1" x14ac:dyDescent="0.3">
      <c r="B17" s="48" t="s">
        <v>260</v>
      </c>
      <c r="C17" s="48" t="s">
        <v>89</v>
      </c>
      <c r="D17" s="51">
        <v>0.25694444444444442</v>
      </c>
      <c r="E17" s="52" t="s">
        <v>25</v>
      </c>
    </row>
    <row r="18" spans="2:5" ht="30.95" customHeight="1" x14ac:dyDescent="0.3">
      <c r="B18" s="48" t="s">
        <v>236</v>
      </c>
      <c r="C18" s="48" t="s">
        <v>98</v>
      </c>
      <c r="D18" s="51">
        <v>0.26041666666666669</v>
      </c>
      <c r="E18" s="52" t="s">
        <v>63</v>
      </c>
    </row>
    <row r="19" spans="2:5" ht="30.95" customHeight="1" x14ac:dyDescent="0.3">
      <c r="B19" s="48" t="s">
        <v>264</v>
      </c>
      <c r="C19" s="48" t="s">
        <v>132</v>
      </c>
      <c r="D19" s="51">
        <v>0.27083333333333331</v>
      </c>
      <c r="E19" s="52" t="s">
        <v>329</v>
      </c>
    </row>
    <row r="20" spans="2:5" ht="30.95" customHeight="1" x14ac:dyDescent="0.3">
      <c r="B20" s="47" t="s">
        <v>258</v>
      </c>
      <c r="C20" s="48" t="s">
        <v>35</v>
      </c>
      <c r="D20" s="49">
        <v>0.28472222222222221</v>
      </c>
      <c r="E20" s="50" t="s">
        <v>218</v>
      </c>
    </row>
    <row r="21" spans="2:5" ht="30.95" customHeight="1" x14ac:dyDescent="0.3">
      <c r="B21" s="48"/>
      <c r="C21" s="48"/>
      <c r="D21" s="51"/>
      <c r="E21" s="52"/>
    </row>
    <row r="22" spans="2:5" ht="30.95" customHeight="1" x14ac:dyDescent="0.3">
      <c r="B22" s="48" t="s">
        <v>259</v>
      </c>
      <c r="C22" s="48" t="s">
        <v>73</v>
      </c>
      <c r="D22" s="51"/>
      <c r="E22" s="52" t="s">
        <v>187</v>
      </c>
    </row>
    <row r="23" spans="2:5" ht="30.95" customHeight="1" x14ac:dyDescent="0.3"/>
    <row r="24" spans="2:5" ht="30.95" customHeight="1" x14ac:dyDescent="0.3">
      <c r="B24" s="294" t="s">
        <v>164</v>
      </c>
      <c r="C24" s="295"/>
      <c r="D24" s="295"/>
      <c r="E24" s="296"/>
    </row>
    <row r="25" spans="2:5" ht="30.95" customHeight="1" x14ac:dyDescent="0.3">
      <c r="B25" s="48" t="s">
        <v>269</v>
      </c>
      <c r="C25" s="48" t="s">
        <v>151</v>
      </c>
      <c r="D25" s="51">
        <v>0.16666666666666666</v>
      </c>
      <c r="E25" s="52" t="s">
        <v>345</v>
      </c>
    </row>
    <row r="26" spans="2:5" ht="30.95" customHeight="1" x14ac:dyDescent="0.3">
      <c r="B26" s="48" t="s">
        <v>266</v>
      </c>
      <c r="C26" s="48" t="s">
        <v>138</v>
      </c>
      <c r="D26" s="51">
        <v>0.16666666666666666</v>
      </c>
      <c r="E26" s="52" t="s">
        <v>331</v>
      </c>
    </row>
    <row r="27" spans="2:5" ht="30.95" customHeight="1" x14ac:dyDescent="0.3">
      <c r="B27" s="48" t="s">
        <v>287</v>
      </c>
      <c r="C27" s="48" t="s">
        <v>103</v>
      </c>
      <c r="D27" s="51">
        <v>0.1736111111111111</v>
      </c>
      <c r="E27" s="54" t="s">
        <v>64</v>
      </c>
    </row>
    <row r="28" spans="2:5" ht="30.95" customHeight="1" x14ac:dyDescent="0.3">
      <c r="B28" s="48" t="s">
        <v>235</v>
      </c>
      <c r="C28" s="48" t="s">
        <v>103</v>
      </c>
      <c r="D28" s="51">
        <v>0.1736111111111111</v>
      </c>
      <c r="E28" s="54" t="s">
        <v>64</v>
      </c>
    </row>
    <row r="29" spans="2:5" ht="30.95" customHeight="1" x14ac:dyDescent="0.3">
      <c r="B29" s="48" t="s">
        <v>296</v>
      </c>
      <c r="C29" s="48" t="s">
        <v>138</v>
      </c>
      <c r="D29" s="51">
        <v>0.1875</v>
      </c>
      <c r="E29" s="52" t="s">
        <v>12</v>
      </c>
    </row>
    <row r="30" spans="2:5" ht="30.95" customHeight="1" x14ac:dyDescent="0.3">
      <c r="B30" s="48" t="s">
        <v>288</v>
      </c>
      <c r="C30" s="48" t="s">
        <v>138</v>
      </c>
      <c r="D30" s="51">
        <v>0.1875</v>
      </c>
      <c r="E30" s="52" t="s">
        <v>208</v>
      </c>
    </row>
    <row r="31" spans="2:5" ht="30.95" customHeight="1" x14ac:dyDescent="0.3">
      <c r="E31" s="45" t="s">
        <v>208</v>
      </c>
    </row>
    <row r="32" spans="2:5" ht="30.95" customHeight="1" x14ac:dyDescent="0.3">
      <c r="B32" s="294" t="s">
        <v>170</v>
      </c>
      <c r="C32" s="295"/>
      <c r="D32" s="295"/>
      <c r="E32" s="296"/>
    </row>
    <row r="33" spans="2:5" ht="30.95" customHeight="1" x14ac:dyDescent="0.3">
      <c r="B33" s="48" t="s">
        <v>266</v>
      </c>
      <c r="C33" s="48" t="s">
        <v>37</v>
      </c>
      <c r="D33" s="51">
        <v>0.2951388888888889</v>
      </c>
      <c r="E33" s="54" t="s">
        <v>166</v>
      </c>
    </row>
    <row r="34" spans="2:5" ht="30.95" customHeight="1" x14ac:dyDescent="0.3">
      <c r="B34" s="48" t="s">
        <v>296</v>
      </c>
      <c r="C34" s="47" t="s">
        <v>124</v>
      </c>
      <c r="D34" s="51">
        <v>0.2986111111111111</v>
      </c>
      <c r="E34" s="50" t="s">
        <v>18</v>
      </c>
    </row>
    <row r="35" spans="2:5" ht="30.95" customHeight="1" x14ac:dyDescent="0.3">
      <c r="B35" s="48" t="s">
        <v>269</v>
      </c>
      <c r="C35" s="48" t="s">
        <v>111</v>
      </c>
      <c r="D35" s="51">
        <v>0.30208333333333331</v>
      </c>
      <c r="E35" s="52" t="s">
        <v>343</v>
      </c>
    </row>
    <row r="36" spans="2:5" ht="30.95" customHeight="1" x14ac:dyDescent="0.3">
      <c r="B36" s="48" t="s">
        <v>288</v>
      </c>
      <c r="C36" s="48" t="s">
        <v>88</v>
      </c>
      <c r="D36" s="51">
        <v>0.30902777777777779</v>
      </c>
      <c r="E36" s="52" t="s">
        <v>13</v>
      </c>
    </row>
    <row r="37" spans="2:5" ht="30.95" customHeight="1" x14ac:dyDescent="0.3">
      <c r="B37" s="48" t="s">
        <v>287</v>
      </c>
      <c r="C37" s="48" t="s">
        <v>119</v>
      </c>
      <c r="D37" s="51">
        <v>0.3125</v>
      </c>
      <c r="E37" s="54" t="s">
        <v>1</v>
      </c>
    </row>
    <row r="38" spans="2:5" ht="30.95" customHeight="1" x14ac:dyDescent="0.3">
      <c r="B38" s="55" t="s">
        <v>235</v>
      </c>
      <c r="C38" s="48" t="s">
        <v>155</v>
      </c>
      <c r="D38" s="51">
        <v>0.31944444444444442</v>
      </c>
      <c r="E38" s="54" t="s">
        <v>327</v>
      </c>
    </row>
    <row r="39" spans="2:5" ht="30.95" customHeight="1" x14ac:dyDescent="0.3">
      <c r="B39" s="56"/>
      <c r="C39" s="56"/>
      <c r="D39" s="56"/>
      <c r="E39" s="57"/>
    </row>
    <row r="40" spans="2:5" ht="30.95" customHeight="1" x14ac:dyDescent="0.3">
      <c r="B40" s="294" t="s">
        <v>202</v>
      </c>
      <c r="C40" s="295"/>
      <c r="D40" s="295"/>
      <c r="E40" s="296"/>
    </row>
    <row r="41" spans="2:5" ht="30.95" customHeight="1" x14ac:dyDescent="0.3">
      <c r="B41" s="48" t="s">
        <v>283</v>
      </c>
      <c r="C41" s="51" t="s">
        <v>90</v>
      </c>
      <c r="D41" s="51">
        <v>0.125</v>
      </c>
      <c r="E41" s="54" t="s">
        <v>45</v>
      </c>
    </row>
    <row r="42" spans="2:5" ht="30.95" customHeight="1" x14ac:dyDescent="0.3">
      <c r="B42" s="48" t="s">
        <v>294</v>
      </c>
      <c r="C42" s="48" t="s">
        <v>84</v>
      </c>
      <c r="D42" s="51">
        <v>0.13194444444444445</v>
      </c>
      <c r="E42" s="54" t="s">
        <v>324</v>
      </c>
    </row>
    <row r="43" spans="2:5" ht="30.95" customHeight="1" x14ac:dyDescent="0.3">
      <c r="B43" s="48" t="s">
        <v>246</v>
      </c>
      <c r="C43" s="48" t="s">
        <v>139</v>
      </c>
      <c r="D43" s="51">
        <v>0.1388888888888889</v>
      </c>
      <c r="E43" s="54" t="s">
        <v>167</v>
      </c>
    </row>
    <row r="44" spans="2:5" ht="30.95" customHeight="1" x14ac:dyDescent="0.3">
      <c r="B44" s="48" t="s">
        <v>241</v>
      </c>
      <c r="C44" s="51" t="s">
        <v>144</v>
      </c>
      <c r="D44" s="51">
        <v>0.14583333333333334</v>
      </c>
      <c r="E44" s="54" t="s">
        <v>46</v>
      </c>
    </row>
    <row r="45" spans="2:5" ht="30.95" customHeight="1" x14ac:dyDescent="0.3">
      <c r="B45" s="47" t="s">
        <v>248</v>
      </c>
      <c r="C45" s="51" t="s">
        <v>144</v>
      </c>
      <c r="D45" s="51">
        <v>0.14583333333333334</v>
      </c>
      <c r="E45" s="54" t="s">
        <v>46</v>
      </c>
    </row>
    <row r="46" spans="2:5" ht="30.95" customHeight="1" x14ac:dyDescent="0.3">
      <c r="B46" s="48" t="s">
        <v>272</v>
      </c>
      <c r="C46" s="48" t="s">
        <v>135</v>
      </c>
      <c r="D46" s="51"/>
      <c r="E46" s="54" t="s">
        <v>317</v>
      </c>
    </row>
    <row r="47" spans="2:5" ht="30.95" customHeight="1" x14ac:dyDescent="0.3">
      <c r="B47" s="48" t="s">
        <v>275</v>
      </c>
      <c r="C47" s="51" t="s">
        <v>144</v>
      </c>
      <c r="D47" s="51"/>
      <c r="E47" s="54" t="s">
        <v>46</v>
      </c>
    </row>
    <row r="48" spans="2:5" ht="30.95" customHeight="1" x14ac:dyDescent="0.3">
      <c r="B48" s="58"/>
      <c r="C48" s="62"/>
      <c r="D48" s="59"/>
      <c r="E48" s="60"/>
    </row>
    <row r="49" spans="2:5" ht="30.95" customHeight="1" x14ac:dyDescent="0.3">
      <c r="B49" s="294" t="s">
        <v>70</v>
      </c>
      <c r="C49" s="295"/>
      <c r="D49" s="295"/>
      <c r="E49" s="296"/>
    </row>
    <row r="50" spans="2:5" ht="30.95" customHeight="1" x14ac:dyDescent="0.3">
      <c r="B50" s="48" t="s">
        <v>241</v>
      </c>
      <c r="C50" s="47" t="s">
        <v>82</v>
      </c>
      <c r="D50" s="49">
        <v>0.25694444444444442</v>
      </c>
      <c r="E50" s="50" t="s">
        <v>226</v>
      </c>
    </row>
    <row r="51" spans="2:5" ht="30.95" customHeight="1" x14ac:dyDescent="0.3">
      <c r="B51" s="47" t="s">
        <v>248</v>
      </c>
      <c r="C51" s="47" t="s">
        <v>82</v>
      </c>
      <c r="D51" s="49">
        <v>0.25694444444444442</v>
      </c>
      <c r="E51" s="50" t="s">
        <v>226</v>
      </c>
    </row>
    <row r="52" spans="2:5" ht="30.95" customHeight="1" x14ac:dyDescent="0.3">
      <c r="B52" s="48" t="s">
        <v>246</v>
      </c>
      <c r="C52" s="48" t="s">
        <v>36</v>
      </c>
      <c r="D52" s="49">
        <v>0.25694444444444442</v>
      </c>
      <c r="E52" s="50" t="s">
        <v>323</v>
      </c>
    </row>
    <row r="53" spans="2:5" ht="30.95" customHeight="1" x14ac:dyDescent="0.3">
      <c r="B53" s="48" t="s">
        <v>294</v>
      </c>
      <c r="C53" s="48" t="s">
        <v>84</v>
      </c>
      <c r="D53" s="51">
        <v>0.2638888888888889</v>
      </c>
      <c r="E53" s="54" t="s">
        <v>324</v>
      </c>
    </row>
    <row r="54" spans="2:5" ht="30.95" customHeight="1" x14ac:dyDescent="0.3">
      <c r="B54" s="48" t="s">
        <v>283</v>
      </c>
      <c r="C54" s="47" t="s">
        <v>110</v>
      </c>
      <c r="D54" s="49">
        <v>0.27430555555555558</v>
      </c>
      <c r="E54" s="50" t="s">
        <v>335</v>
      </c>
    </row>
    <row r="55" spans="2:5" ht="30.95" customHeight="1" x14ac:dyDescent="0.3">
      <c r="B55" s="48" t="s">
        <v>272</v>
      </c>
      <c r="C55" s="48" t="s">
        <v>147</v>
      </c>
      <c r="D55" s="51"/>
      <c r="E55" s="54" t="s">
        <v>17</v>
      </c>
    </row>
    <row r="56" spans="2:5" ht="30.95" customHeight="1" x14ac:dyDescent="0.3">
      <c r="B56" s="48" t="s">
        <v>275</v>
      </c>
      <c r="C56" s="48" t="s">
        <v>147</v>
      </c>
      <c r="D56" s="51"/>
      <c r="E56" s="54" t="s">
        <v>17</v>
      </c>
    </row>
    <row r="63" spans="2:5" x14ac:dyDescent="0.3">
      <c r="E63" s="44" t="s">
        <v>108</v>
      </c>
    </row>
  </sheetData>
  <mergeCells count="6">
    <mergeCell ref="B49:E49"/>
    <mergeCell ref="B2:E2"/>
    <mergeCell ref="B40:E40"/>
    <mergeCell ref="B24:E24"/>
    <mergeCell ref="B32:E32"/>
    <mergeCell ref="B12:E12"/>
  </mergeCells>
  <phoneticPr fontId="7" type="noConversion"/>
  <pageMargins left="8.3333335816860199E-2" right="8.3750002086162567E-2" top="0.75" bottom="0.75" header="0.30000001192092896" footer="0.30000001192092896"/>
  <pageSetup paperSize="9" scale="82" orientation="portrait" horizontalDpi="300" verticalDpi="300" r:id="rId1"/>
  <rowBreaks count="1" manualBreakCount="1">
    <brk id="56" max="1048575" man="1"/>
  </rowBreaks>
  <colBreaks count="1" manualBreakCount="1">
    <brk id="5" max="163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66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24" x14ac:dyDescent="0.3"/>
  <cols>
    <col min="1" max="1" width="2.5" style="14" customWidth="1"/>
    <col min="2" max="2" width="8.875" style="44" customWidth="1"/>
    <col min="3" max="3" width="20.375" style="44" customWidth="1"/>
    <col min="4" max="4" width="6.5" style="44" customWidth="1"/>
    <col min="5" max="5" width="79" style="45" customWidth="1"/>
    <col min="6" max="6" width="9" style="5"/>
    <col min="7" max="7" width="7" style="5" customWidth="1"/>
    <col min="8" max="10" width="9" style="5"/>
    <col min="11" max="11" width="49.5" style="5" customWidth="1"/>
    <col min="12" max="16384" width="9" style="5"/>
  </cols>
  <sheetData>
    <row r="1" spans="2:5" ht="30.95" customHeight="1" x14ac:dyDescent="0.3">
      <c r="E1" s="46">
        <f ca="1">TODAY()</f>
        <v>46202</v>
      </c>
    </row>
    <row r="2" spans="2:5" ht="30.95" customHeight="1" x14ac:dyDescent="0.3">
      <c r="B2" s="294" t="s">
        <v>175</v>
      </c>
      <c r="C2" s="295"/>
      <c r="D2" s="295"/>
      <c r="E2" s="296"/>
    </row>
    <row r="3" spans="2:5" ht="30.95" customHeight="1" x14ac:dyDescent="0.3">
      <c r="B3" s="47" t="s">
        <v>258</v>
      </c>
      <c r="C3" s="48" t="s">
        <v>77</v>
      </c>
      <c r="D3" s="49">
        <v>0.11805555555555555</v>
      </c>
      <c r="E3" s="50" t="s">
        <v>62</v>
      </c>
    </row>
    <row r="4" spans="2:5" ht="30.95" customHeight="1" x14ac:dyDescent="0.3">
      <c r="B4" s="47" t="s">
        <v>264</v>
      </c>
      <c r="C4" s="48" t="s">
        <v>138</v>
      </c>
      <c r="D4" s="49">
        <v>0.12847222222222221</v>
      </c>
      <c r="E4" s="50" t="s">
        <v>353</v>
      </c>
    </row>
    <row r="5" spans="2:5" ht="30.95" customHeight="1" x14ac:dyDescent="0.3">
      <c r="B5" s="48" t="s">
        <v>291</v>
      </c>
      <c r="C5" s="48" t="s">
        <v>146</v>
      </c>
      <c r="D5" s="51">
        <v>0.13194444444444445</v>
      </c>
      <c r="E5" s="52" t="s">
        <v>225</v>
      </c>
    </row>
    <row r="6" spans="2:5" ht="30.95" customHeight="1" x14ac:dyDescent="0.3">
      <c r="B6" s="53" t="s">
        <v>280</v>
      </c>
      <c r="C6" s="61" t="s">
        <v>91</v>
      </c>
      <c r="D6" s="51">
        <v>0.14583333333333334</v>
      </c>
      <c r="E6" s="52" t="s">
        <v>47</v>
      </c>
    </row>
    <row r="7" spans="2:5" ht="30.95" customHeight="1" x14ac:dyDescent="0.3">
      <c r="B7" s="53" t="s">
        <v>307</v>
      </c>
      <c r="C7" s="61" t="s">
        <v>91</v>
      </c>
      <c r="D7" s="51">
        <v>0.14583333333333334</v>
      </c>
      <c r="E7" s="52" t="s">
        <v>309</v>
      </c>
    </row>
    <row r="8" spans="2:5" ht="30.95" customHeight="1" x14ac:dyDescent="0.3">
      <c r="B8" s="53" t="s">
        <v>260</v>
      </c>
      <c r="C8" s="61" t="s">
        <v>91</v>
      </c>
      <c r="D8" s="51">
        <v>0.14583333333333334</v>
      </c>
      <c r="E8" s="52" t="s">
        <v>319</v>
      </c>
    </row>
    <row r="9" spans="2:5" ht="30.95" customHeight="1" x14ac:dyDescent="0.3">
      <c r="B9" s="48" t="s">
        <v>236</v>
      </c>
      <c r="C9" s="48" t="s">
        <v>130</v>
      </c>
      <c r="D9" s="51">
        <v>0.15277777777777779</v>
      </c>
      <c r="E9" s="52" t="s">
        <v>60</v>
      </c>
    </row>
    <row r="10" spans="2:5" ht="30.95" customHeight="1" x14ac:dyDescent="0.3">
      <c r="B10" s="48" t="s">
        <v>247</v>
      </c>
      <c r="C10" s="48"/>
      <c r="D10" s="51">
        <v>0.15972222222222221</v>
      </c>
      <c r="E10" s="52" t="s">
        <v>197</v>
      </c>
    </row>
    <row r="11" spans="2:5" ht="30.95" customHeight="1" x14ac:dyDescent="0.3"/>
    <row r="12" spans="2:5" ht="30.95" customHeight="1" x14ac:dyDescent="0.3">
      <c r="B12" s="294" t="s">
        <v>173</v>
      </c>
      <c r="C12" s="295"/>
      <c r="D12" s="295"/>
      <c r="E12" s="296"/>
    </row>
    <row r="13" spans="2:5" ht="30.95" customHeight="1" x14ac:dyDescent="0.3">
      <c r="B13" s="48" t="s">
        <v>291</v>
      </c>
      <c r="C13" s="48" t="s">
        <v>102</v>
      </c>
      <c r="D13" s="51">
        <v>0.25</v>
      </c>
      <c r="E13" s="52" t="s">
        <v>198</v>
      </c>
    </row>
    <row r="14" spans="2:5" ht="30.95" customHeight="1" x14ac:dyDescent="0.3">
      <c r="B14" s="48" t="s">
        <v>280</v>
      </c>
      <c r="C14" s="48" t="s">
        <v>114</v>
      </c>
      <c r="D14" s="51">
        <v>0.25694444444444442</v>
      </c>
      <c r="E14" s="52" t="s">
        <v>348</v>
      </c>
    </row>
    <row r="15" spans="2:5" ht="30.95" customHeight="1" x14ac:dyDescent="0.3">
      <c r="B15" s="48" t="s">
        <v>238</v>
      </c>
      <c r="C15" s="48" t="s">
        <v>145</v>
      </c>
      <c r="D15" s="51">
        <v>0.25694444444444442</v>
      </c>
      <c r="E15" s="52" t="s">
        <v>315</v>
      </c>
    </row>
    <row r="16" spans="2:5" ht="30.95" customHeight="1" x14ac:dyDescent="0.3">
      <c r="B16" s="48" t="s">
        <v>307</v>
      </c>
      <c r="C16" s="48" t="s">
        <v>89</v>
      </c>
      <c r="D16" s="51">
        <v>0.25694444444444442</v>
      </c>
      <c r="E16" s="52" t="s">
        <v>25</v>
      </c>
    </row>
    <row r="17" spans="2:5" ht="30.95" customHeight="1" x14ac:dyDescent="0.3">
      <c r="B17" s="48" t="s">
        <v>260</v>
      </c>
      <c r="C17" s="48" t="s">
        <v>89</v>
      </c>
      <c r="D17" s="51">
        <v>0.25694444444444442</v>
      </c>
      <c r="E17" s="52" t="s">
        <v>25</v>
      </c>
    </row>
    <row r="18" spans="2:5" ht="30.95" customHeight="1" x14ac:dyDescent="0.3">
      <c r="B18" s="48" t="s">
        <v>236</v>
      </c>
      <c r="C18" s="48" t="s">
        <v>98</v>
      </c>
      <c r="D18" s="51">
        <v>0.2638888888888889</v>
      </c>
      <c r="E18" s="52" t="s">
        <v>63</v>
      </c>
    </row>
    <row r="19" spans="2:5" ht="30.95" customHeight="1" x14ac:dyDescent="0.3">
      <c r="B19" s="48" t="s">
        <v>247</v>
      </c>
      <c r="C19" s="48" t="s">
        <v>97</v>
      </c>
      <c r="D19" s="51">
        <v>0.27083333333333331</v>
      </c>
      <c r="E19" s="52" t="s">
        <v>227</v>
      </c>
    </row>
    <row r="20" spans="2:5" ht="30.95" customHeight="1" x14ac:dyDescent="0.3">
      <c r="B20" s="48" t="s">
        <v>264</v>
      </c>
      <c r="C20" s="48" t="s">
        <v>132</v>
      </c>
      <c r="D20" s="51">
        <v>0.28472222222222221</v>
      </c>
      <c r="E20" s="52" t="s">
        <v>329</v>
      </c>
    </row>
    <row r="21" spans="2:5" ht="30.95" customHeight="1" x14ac:dyDescent="0.3">
      <c r="B21" s="47" t="s">
        <v>258</v>
      </c>
      <c r="C21" s="48" t="s">
        <v>35</v>
      </c>
      <c r="D21" s="49">
        <v>0.28819444444444442</v>
      </c>
      <c r="E21" s="50" t="s">
        <v>218</v>
      </c>
    </row>
    <row r="22" spans="2:5" ht="30.95" customHeight="1" x14ac:dyDescent="0.3"/>
    <row r="23" spans="2:5" ht="30.95" customHeight="1" x14ac:dyDescent="0.3">
      <c r="B23" s="294" t="s">
        <v>164</v>
      </c>
      <c r="C23" s="295"/>
      <c r="D23" s="295"/>
      <c r="E23" s="296"/>
    </row>
    <row r="24" spans="2:5" ht="30.95" customHeight="1" x14ac:dyDescent="0.3">
      <c r="B24" s="48" t="s">
        <v>269</v>
      </c>
      <c r="C24" s="48" t="s">
        <v>151</v>
      </c>
      <c r="D24" s="51">
        <v>0.16666666666666666</v>
      </c>
      <c r="E24" s="52" t="s">
        <v>345</v>
      </c>
    </row>
    <row r="25" spans="2:5" ht="30.95" customHeight="1" x14ac:dyDescent="0.3">
      <c r="B25" s="48" t="s">
        <v>266</v>
      </c>
      <c r="C25" s="48" t="s">
        <v>138</v>
      </c>
      <c r="D25" s="51">
        <v>0.16666666666666666</v>
      </c>
      <c r="E25" s="52" t="s">
        <v>331</v>
      </c>
    </row>
    <row r="26" spans="2:5" ht="30.95" customHeight="1" x14ac:dyDescent="0.3">
      <c r="B26" s="48" t="s">
        <v>287</v>
      </c>
      <c r="C26" s="48" t="s">
        <v>103</v>
      </c>
      <c r="D26" s="51">
        <v>0.1736111111111111</v>
      </c>
      <c r="E26" s="54" t="s">
        <v>64</v>
      </c>
    </row>
    <row r="27" spans="2:5" ht="30.95" customHeight="1" x14ac:dyDescent="0.3">
      <c r="B27" s="48" t="s">
        <v>235</v>
      </c>
      <c r="C27" s="48" t="s">
        <v>103</v>
      </c>
      <c r="D27" s="51">
        <v>0.1736111111111111</v>
      </c>
      <c r="E27" s="54" t="s">
        <v>64</v>
      </c>
    </row>
    <row r="28" spans="2:5" ht="30.95" customHeight="1" x14ac:dyDescent="0.3">
      <c r="B28" s="48" t="s">
        <v>285</v>
      </c>
      <c r="C28" s="48" t="s">
        <v>103</v>
      </c>
      <c r="D28" s="51">
        <v>0.1736111111111111</v>
      </c>
      <c r="E28" s="54" t="s">
        <v>64</v>
      </c>
    </row>
    <row r="29" spans="2:5" ht="30.95" customHeight="1" x14ac:dyDescent="0.3">
      <c r="B29" s="48" t="s">
        <v>296</v>
      </c>
      <c r="C29" s="48" t="s">
        <v>138</v>
      </c>
      <c r="D29" s="51">
        <v>0.1875</v>
      </c>
      <c r="E29" s="52" t="s">
        <v>12</v>
      </c>
    </row>
    <row r="30" spans="2:5" ht="30.95" customHeight="1" x14ac:dyDescent="0.3">
      <c r="B30" s="48" t="s">
        <v>288</v>
      </c>
      <c r="C30" s="48" t="s">
        <v>138</v>
      </c>
      <c r="D30" s="51">
        <v>0.1875</v>
      </c>
      <c r="E30" s="52" t="s">
        <v>208</v>
      </c>
    </row>
    <row r="31" spans="2:5" ht="30.95" customHeight="1" x14ac:dyDescent="0.3">
      <c r="E31" s="45" t="s">
        <v>208</v>
      </c>
    </row>
    <row r="32" spans="2:5" ht="30.95" customHeight="1" x14ac:dyDescent="0.3">
      <c r="B32" s="294" t="s">
        <v>170</v>
      </c>
      <c r="C32" s="295"/>
      <c r="D32" s="295"/>
      <c r="E32" s="296"/>
    </row>
    <row r="33" spans="2:5" ht="30.95" customHeight="1" x14ac:dyDescent="0.3">
      <c r="B33" s="48" t="s">
        <v>266</v>
      </c>
      <c r="C33" s="48" t="s">
        <v>37</v>
      </c>
      <c r="D33" s="51">
        <v>0.2951388888888889</v>
      </c>
      <c r="E33" s="54" t="s">
        <v>166</v>
      </c>
    </row>
    <row r="34" spans="2:5" ht="30.95" customHeight="1" x14ac:dyDescent="0.3">
      <c r="B34" s="48" t="s">
        <v>296</v>
      </c>
      <c r="C34" s="47" t="s">
        <v>124</v>
      </c>
      <c r="D34" s="51">
        <v>0.2986111111111111</v>
      </c>
      <c r="E34" s="50" t="s">
        <v>18</v>
      </c>
    </row>
    <row r="35" spans="2:5" ht="30.95" customHeight="1" x14ac:dyDescent="0.3">
      <c r="B35" s="48" t="s">
        <v>269</v>
      </c>
      <c r="C35" s="48" t="s">
        <v>111</v>
      </c>
      <c r="D35" s="51">
        <v>0.30208333333333331</v>
      </c>
      <c r="E35" s="52" t="s">
        <v>343</v>
      </c>
    </row>
    <row r="36" spans="2:5" ht="30.95" customHeight="1" x14ac:dyDescent="0.3">
      <c r="B36" s="48" t="s">
        <v>288</v>
      </c>
      <c r="C36" s="48" t="s">
        <v>88</v>
      </c>
      <c r="D36" s="51">
        <v>0.30902777777777779</v>
      </c>
      <c r="E36" s="52" t="s">
        <v>13</v>
      </c>
    </row>
    <row r="37" spans="2:5" ht="30.95" customHeight="1" x14ac:dyDescent="0.3">
      <c r="B37" s="48" t="s">
        <v>287</v>
      </c>
      <c r="C37" s="48" t="s">
        <v>119</v>
      </c>
      <c r="D37" s="51">
        <v>0.3125</v>
      </c>
      <c r="E37" s="54" t="s">
        <v>1</v>
      </c>
    </row>
    <row r="38" spans="2:5" ht="30.95" customHeight="1" x14ac:dyDescent="0.3">
      <c r="B38" s="55" t="s">
        <v>235</v>
      </c>
      <c r="C38" s="48" t="s">
        <v>155</v>
      </c>
      <c r="D38" s="51">
        <v>0.31944444444444442</v>
      </c>
      <c r="E38" s="54" t="s">
        <v>327</v>
      </c>
    </row>
    <row r="39" spans="2:5" ht="30.95" customHeight="1" x14ac:dyDescent="0.3">
      <c r="B39" s="48" t="s">
        <v>285</v>
      </c>
      <c r="C39" s="48" t="s">
        <v>136</v>
      </c>
      <c r="D39" s="51"/>
      <c r="E39" s="54" t="s">
        <v>286</v>
      </c>
    </row>
    <row r="40" spans="2:5" ht="30.95" customHeight="1" x14ac:dyDescent="0.3">
      <c r="B40" s="56"/>
      <c r="C40" s="56"/>
      <c r="D40" s="56"/>
      <c r="E40" s="57"/>
    </row>
    <row r="41" spans="2:5" ht="30.95" customHeight="1" x14ac:dyDescent="0.3">
      <c r="B41" s="294" t="s">
        <v>202</v>
      </c>
      <c r="C41" s="295"/>
      <c r="D41" s="295"/>
      <c r="E41" s="296"/>
    </row>
    <row r="42" spans="2:5" ht="30.95" customHeight="1" x14ac:dyDescent="0.3">
      <c r="B42" s="48" t="s">
        <v>283</v>
      </c>
      <c r="C42" s="51" t="s">
        <v>90</v>
      </c>
      <c r="D42" s="51">
        <v>0.125</v>
      </c>
      <c r="E42" s="54" t="s">
        <v>45</v>
      </c>
    </row>
    <row r="43" spans="2:5" ht="30.95" customHeight="1" x14ac:dyDescent="0.3">
      <c r="B43" s="48" t="s">
        <v>294</v>
      </c>
      <c r="C43" s="48" t="s">
        <v>84</v>
      </c>
      <c r="D43" s="51">
        <v>0.13194444444444445</v>
      </c>
      <c r="E43" s="54" t="s">
        <v>167</v>
      </c>
    </row>
    <row r="44" spans="2:5" ht="30.95" customHeight="1" x14ac:dyDescent="0.3">
      <c r="B44" s="48" t="s">
        <v>246</v>
      </c>
      <c r="C44" s="48" t="s">
        <v>139</v>
      </c>
      <c r="D44" s="51">
        <v>0.1388888888888889</v>
      </c>
      <c r="E44" s="54" t="s">
        <v>43</v>
      </c>
    </row>
    <row r="45" spans="2:5" ht="30.95" customHeight="1" x14ac:dyDescent="0.3">
      <c r="B45" s="48" t="s">
        <v>241</v>
      </c>
      <c r="C45" s="51" t="s">
        <v>144</v>
      </c>
      <c r="D45" s="51">
        <v>0.14583333333333334</v>
      </c>
      <c r="E45" s="54" t="s">
        <v>46</v>
      </c>
    </row>
    <row r="46" spans="2:5" ht="30.95" customHeight="1" x14ac:dyDescent="0.3">
      <c r="B46" s="47" t="s">
        <v>248</v>
      </c>
      <c r="C46" s="51" t="s">
        <v>144</v>
      </c>
      <c r="D46" s="51">
        <v>0.14583333333333334</v>
      </c>
      <c r="E46" s="54" t="s">
        <v>46</v>
      </c>
    </row>
    <row r="47" spans="2:5" ht="30.95" customHeight="1" x14ac:dyDescent="0.3">
      <c r="B47" s="53" t="s">
        <v>259</v>
      </c>
      <c r="C47" s="61" t="s">
        <v>140</v>
      </c>
      <c r="D47" s="51">
        <v>0.15277777777777779</v>
      </c>
      <c r="E47" s="52" t="s">
        <v>213</v>
      </c>
    </row>
    <row r="48" spans="2:5" ht="30.95" customHeight="1" x14ac:dyDescent="0.3">
      <c r="B48" s="48" t="s">
        <v>272</v>
      </c>
      <c r="C48" s="48" t="s">
        <v>135</v>
      </c>
      <c r="D48" s="51"/>
      <c r="E48" s="54" t="s">
        <v>317</v>
      </c>
    </row>
    <row r="49" spans="2:5" ht="30.95" customHeight="1" x14ac:dyDescent="0.3">
      <c r="B49" s="48" t="s">
        <v>275</v>
      </c>
      <c r="C49" s="51" t="s">
        <v>144</v>
      </c>
      <c r="D49" s="51"/>
      <c r="E49" s="54" t="s">
        <v>46</v>
      </c>
    </row>
    <row r="50" spans="2:5" ht="30.95" customHeight="1" x14ac:dyDescent="0.3">
      <c r="B50" s="58"/>
      <c r="C50" s="62"/>
      <c r="D50" s="59"/>
      <c r="E50" s="60"/>
    </row>
    <row r="51" spans="2:5" ht="30.95" customHeight="1" x14ac:dyDescent="0.3">
      <c r="B51" s="294" t="s">
        <v>70</v>
      </c>
      <c r="C51" s="295"/>
      <c r="D51" s="295"/>
      <c r="E51" s="296"/>
    </row>
    <row r="52" spans="2:5" ht="30.95" customHeight="1" x14ac:dyDescent="0.3">
      <c r="B52" s="48" t="s">
        <v>241</v>
      </c>
      <c r="C52" s="47" t="s">
        <v>82</v>
      </c>
      <c r="D52" s="49">
        <v>0.25694444444444442</v>
      </c>
      <c r="E52" s="50" t="s">
        <v>226</v>
      </c>
    </row>
    <row r="53" spans="2:5" ht="30.95" customHeight="1" x14ac:dyDescent="0.3">
      <c r="B53" s="47" t="s">
        <v>248</v>
      </c>
      <c r="C53" s="47" t="s">
        <v>82</v>
      </c>
      <c r="D53" s="49">
        <v>0.25694444444444442</v>
      </c>
      <c r="E53" s="50" t="s">
        <v>226</v>
      </c>
    </row>
    <row r="54" spans="2:5" ht="30.95" customHeight="1" x14ac:dyDescent="0.3">
      <c r="B54" s="48" t="s">
        <v>246</v>
      </c>
      <c r="C54" s="48" t="s">
        <v>36</v>
      </c>
      <c r="D54" s="49">
        <v>0.25694444444444442</v>
      </c>
      <c r="E54" s="50" t="s">
        <v>323</v>
      </c>
    </row>
    <row r="55" spans="2:5" ht="30.95" customHeight="1" x14ac:dyDescent="0.3">
      <c r="B55" s="48" t="s">
        <v>294</v>
      </c>
      <c r="C55" s="48" t="s">
        <v>84</v>
      </c>
      <c r="D55" s="51">
        <v>0.2638888888888889</v>
      </c>
      <c r="E55" s="54" t="s">
        <v>324</v>
      </c>
    </row>
    <row r="56" spans="2:5" ht="30.95" customHeight="1" x14ac:dyDescent="0.3">
      <c r="B56" s="48" t="s">
        <v>283</v>
      </c>
      <c r="C56" s="47" t="s">
        <v>110</v>
      </c>
      <c r="D56" s="49">
        <v>0.27430555555555558</v>
      </c>
      <c r="E56" s="50" t="s">
        <v>335</v>
      </c>
    </row>
    <row r="57" spans="2:5" ht="30.95" customHeight="1" x14ac:dyDescent="0.3">
      <c r="B57" s="48" t="s">
        <v>259</v>
      </c>
      <c r="C57" s="48" t="s">
        <v>73</v>
      </c>
      <c r="D57" s="51"/>
      <c r="E57" s="52" t="s">
        <v>187</v>
      </c>
    </row>
    <row r="58" spans="2:5" ht="30.95" customHeight="1" x14ac:dyDescent="0.3">
      <c r="B58" s="48" t="s">
        <v>272</v>
      </c>
      <c r="C58" s="48" t="s">
        <v>147</v>
      </c>
      <c r="D58" s="51"/>
      <c r="E58" s="54" t="s">
        <v>17</v>
      </c>
    </row>
    <row r="59" spans="2:5" ht="30.95" customHeight="1" x14ac:dyDescent="0.3">
      <c r="B59" s="48" t="s">
        <v>275</v>
      </c>
      <c r="C59" s="48" t="s">
        <v>147</v>
      </c>
      <c r="D59" s="51"/>
      <c r="E59" s="54" t="s">
        <v>17</v>
      </c>
    </row>
    <row r="66" spans="5:5" x14ac:dyDescent="0.3">
      <c r="E66" s="44" t="s">
        <v>108</v>
      </c>
    </row>
  </sheetData>
  <mergeCells count="6">
    <mergeCell ref="B51:E51"/>
    <mergeCell ref="B2:E2"/>
    <mergeCell ref="B41:E41"/>
    <mergeCell ref="B23:E23"/>
    <mergeCell ref="B32:E32"/>
    <mergeCell ref="B12:E12"/>
  </mergeCells>
  <phoneticPr fontId="7" type="noConversion"/>
  <pageMargins left="8.3333335816860199E-2" right="8.3750002086162567E-2" top="0.75" bottom="0.75" header="0.30000001192092896" footer="0.30000001192092896"/>
  <pageSetup paperSize="9" scale="82" orientation="portrait" horizontalDpi="300" verticalDpi="300" r:id="rId1"/>
  <rowBreaks count="1" manualBreakCount="1">
    <brk id="59" max="1048575" man="1"/>
  </rowBreaks>
  <colBreaks count="1" manualBreakCount="1">
    <brk id="5" max="1638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71"/>
  <sheetViews>
    <sheetView view="pageBreakPreview" zoomScale="80" zoomScaleNormal="100" zoomScaleSheetLayoutView="80" workbookViewId="0">
      <selection activeCell="C28" sqref="C28"/>
    </sheetView>
  </sheetViews>
  <sheetFormatPr defaultColWidth="9" defaultRowHeight="24" x14ac:dyDescent="0.3"/>
  <cols>
    <col min="1" max="1" width="2.5" style="14" customWidth="1"/>
    <col min="2" max="2" width="8.875" style="44" customWidth="1"/>
    <col min="3" max="3" width="20.375" style="44" customWidth="1"/>
    <col min="4" max="4" width="6.5" style="44" customWidth="1"/>
    <col min="5" max="5" width="79" style="45" customWidth="1"/>
    <col min="6" max="6" width="9" style="5"/>
    <col min="7" max="7" width="7" style="5" customWidth="1"/>
    <col min="8" max="8" width="42.5" style="5" customWidth="1"/>
    <col min="9" max="10" width="9" style="5"/>
    <col min="11" max="11" width="49.5" style="5" customWidth="1"/>
    <col min="12" max="16384" width="9" style="5"/>
  </cols>
  <sheetData>
    <row r="1" spans="2:5" ht="30.95" customHeight="1" x14ac:dyDescent="0.3">
      <c r="E1" s="46">
        <f ca="1">TODAY()</f>
        <v>46202</v>
      </c>
    </row>
    <row r="2" spans="2:5" ht="30.95" customHeight="1" x14ac:dyDescent="0.3">
      <c r="B2" s="294" t="s">
        <v>175</v>
      </c>
      <c r="C2" s="295"/>
      <c r="D2" s="295"/>
      <c r="E2" s="296"/>
    </row>
    <row r="3" spans="2:5" ht="30.95" customHeight="1" x14ac:dyDescent="0.3">
      <c r="B3" s="47" t="s">
        <v>258</v>
      </c>
      <c r="C3" s="48" t="s">
        <v>77</v>
      </c>
      <c r="D3" s="49">
        <v>0.11805555555555555</v>
      </c>
      <c r="E3" s="50" t="s">
        <v>62</v>
      </c>
    </row>
    <row r="4" spans="2:5" ht="30.95" customHeight="1" x14ac:dyDescent="0.3">
      <c r="B4" s="47" t="s">
        <v>264</v>
      </c>
      <c r="C4" s="48" t="s">
        <v>138</v>
      </c>
      <c r="D4" s="49">
        <v>0.12847222222222221</v>
      </c>
      <c r="E4" s="50" t="s">
        <v>353</v>
      </c>
    </row>
    <row r="5" spans="2:5" ht="30.95" customHeight="1" x14ac:dyDescent="0.3">
      <c r="B5" s="48" t="s">
        <v>291</v>
      </c>
      <c r="C5" s="48" t="s">
        <v>146</v>
      </c>
      <c r="D5" s="51">
        <v>0.13194444444444445</v>
      </c>
      <c r="E5" s="52" t="s">
        <v>225</v>
      </c>
    </row>
    <row r="6" spans="2:5" ht="30.95" customHeight="1" x14ac:dyDescent="0.3">
      <c r="B6" s="53" t="s">
        <v>280</v>
      </c>
      <c r="C6" s="61" t="s">
        <v>91</v>
      </c>
      <c r="D6" s="51">
        <v>0.14583333333333334</v>
      </c>
      <c r="E6" s="52" t="s">
        <v>47</v>
      </c>
    </row>
    <row r="7" spans="2:5" ht="30.95" customHeight="1" x14ac:dyDescent="0.3">
      <c r="B7" s="53" t="s">
        <v>307</v>
      </c>
      <c r="C7" s="61" t="s">
        <v>91</v>
      </c>
      <c r="D7" s="51">
        <v>0.14583333333333334</v>
      </c>
      <c r="E7" s="52" t="s">
        <v>309</v>
      </c>
    </row>
    <row r="8" spans="2:5" ht="30.95" customHeight="1" x14ac:dyDescent="0.3">
      <c r="B8" s="53" t="s">
        <v>260</v>
      </c>
      <c r="C8" s="61" t="s">
        <v>91</v>
      </c>
      <c r="D8" s="51">
        <v>0.14583333333333334</v>
      </c>
      <c r="E8" s="52" t="s">
        <v>319</v>
      </c>
    </row>
    <row r="9" spans="2:5" ht="30.95" customHeight="1" x14ac:dyDescent="0.3">
      <c r="B9" s="48" t="s">
        <v>236</v>
      </c>
      <c r="C9" s="48" t="s">
        <v>130</v>
      </c>
      <c r="D9" s="51">
        <v>0.15277777777777779</v>
      </c>
      <c r="E9" s="52" t="s">
        <v>60</v>
      </c>
    </row>
    <row r="10" spans="2:5" ht="30.95" customHeight="1" x14ac:dyDescent="0.3">
      <c r="B10" s="48" t="s">
        <v>247</v>
      </c>
      <c r="C10" s="48"/>
      <c r="D10" s="51">
        <v>0.15972222222222221</v>
      </c>
      <c r="E10" s="52" t="s">
        <v>197</v>
      </c>
    </row>
    <row r="11" spans="2:5" ht="30.95" customHeight="1" x14ac:dyDescent="0.3">
      <c r="B11" s="48" t="s">
        <v>238</v>
      </c>
      <c r="C11" s="48"/>
      <c r="D11" s="51"/>
      <c r="E11" s="52" t="s">
        <v>182</v>
      </c>
    </row>
    <row r="12" spans="2:5" ht="30.95" customHeight="1" x14ac:dyDescent="0.3">
      <c r="B12" s="66"/>
      <c r="C12" s="62"/>
      <c r="D12" s="59"/>
      <c r="E12" s="67"/>
    </row>
    <row r="13" spans="2:5" ht="30.95" customHeight="1" x14ac:dyDescent="0.3">
      <c r="B13" s="294" t="s">
        <v>173</v>
      </c>
      <c r="C13" s="295"/>
      <c r="D13" s="295"/>
      <c r="E13" s="296"/>
    </row>
    <row r="14" spans="2:5" ht="30.95" customHeight="1" x14ac:dyDescent="0.3">
      <c r="B14" s="48" t="s">
        <v>291</v>
      </c>
      <c r="C14" s="48" t="s">
        <v>102</v>
      </c>
      <c r="D14" s="51">
        <v>0.25</v>
      </c>
      <c r="E14" s="52" t="s">
        <v>198</v>
      </c>
    </row>
    <row r="15" spans="2:5" ht="30.95" customHeight="1" x14ac:dyDescent="0.3">
      <c r="B15" s="48" t="s">
        <v>280</v>
      </c>
      <c r="C15" s="48" t="s">
        <v>114</v>
      </c>
      <c r="D15" s="51">
        <v>0.25694444444444442</v>
      </c>
      <c r="E15" s="52" t="s">
        <v>348</v>
      </c>
    </row>
    <row r="16" spans="2:5" ht="30.95" customHeight="1" x14ac:dyDescent="0.3">
      <c r="B16" s="48" t="s">
        <v>238</v>
      </c>
      <c r="C16" s="48" t="s">
        <v>145</v>
      </c>
      <c r="D16" s="51">
        <v>0.25694444444444442</v>
      </c>
      <c r="E16" s="52" t="s">
        <v>315</v>
      </c>
    </row>
    <row r="17" spans="2:5" ht="30.95" customHeight="1" x14ac:dyDescent="0.3">
      <c r="B17" s="48" t="s">
        <v>307</v>
      </c>
      <c r="C17" s="48" t="s">
        <v>89</v>
      </c>
      <c r="D17" s="51">
        <v>0.25694444444444442</v>
      </c>
      <c r="E17" s="52" t="s">
        <v>25</v>
      </c>
    </row>
    <row r="18" spans="2:5" ht="30.95" customHeight="1" x14ac:dyDescent="0.3">
      <c r="B18" s="48" t="s">
        <v>260</v>
      </c>
      <c r="C18" s="48" t="s">
        <v>89</v>
      </c>
      <c r="D18" s="51">
        <v>0.25694444444444442</v>
      </c>
      <c r="E18" s="52" t="s">
        <v>25</v>
      </c>
    </row>
    <row r="19" spans="2:5" ht="30.95" customHeight="1" x14ac:dyDescent="0.3">
      <c r="B19" s="48" t="s">
        <v>236</v>
      </c>
      <c r="C19" s="48" t="s">
        <v>98</v>
      </c>
      <c r="D19" s="51">
        <v>0.2638888888888889</v>
      </c>
      <c r="E19" s="52" t="s">
        <v>63</v>
      </c>
    </row>
    <row r="20" spans="2:5" ht="30.95" customHeight="1" x14ac:dyDescent="0.3">
      <c r="B20" s="48" t="s">
        <v>247</v>
      </c>
      <c r="C20" s="48" t="s">
        <v>97</v>
      </c>
      <c r="D20" s="51">
        <v>0.27083333333333331</v>
      </c>
      <c r="E20" s="52" t="s">
        <v>227</v>
      </c>
    </row>
    <row r="21" spans="2:5" ht="30.95" customHeight="1" x14ac:dyDescent="0.3">
      <c r="B21" s="48" t="s">
        <v>264</v>
      </c>
      <c r="C21" s="48" t="s">
        <v>132</v>
      </c>
      <c r="D21" s="51">
        <v>0.28472222222222221</v>
      </c>
      <c r="E21" s="52" t="s">
        <v>329</v>
      </c>
    </row>
    <row r="22" spans="2:5" ht="30.95" customHeight="1" x14ac:dyDescent="0.3">
      <c r="B22" s="47" t="s">
        <v>258</v>
      </c>
      <c r="C22" s="48" t="s">
        <v>35</v>
      </c>
      <c r="D22" s="49">
        <v>0.28819444444444442</v>
      </c>
      <c r="E22" s="50" t="s">
        <v>218</v>
      </c>
    </row>
    <row r="23" spans="2:5" ht="30.95" customHeight="1" x14ac:dyDescent="0.3">
      <c r="B23" s="63"/>
      <c r="C23" s="62"/>
      <c r="D23" s="64"/>
      <c r="E23" s="65"/>
    </row>
    <row r="24" spans="2:5" ht="30.95" customHeight="1" x14ac:dyDescent="0.3">
      <c r="B24" s="294" t="s">
        <v>164</v>
      </c>
      <c r="C24" s="295"/>
      <c r="D24" s="295"/>
      <c r="E24" s="296"/>
    </row>
    <row r="25" spans="2:5" ht="30.95" customHeight="1" x14ac:dyDescent="0.3">
      <c r="B25" s="48" t="s">
        <v>269</v>
      </c>
      <c r="C25" s="48" t="s">
        <v>151</v>
      </c>
      <c r="D25" s="51">
        <v>0.16666666666666666</v>
      </c>
      <c r="E25" s="52" t="s">
        <v>345</v>
      </c>
    </row>
    <row r="26" spans="2:5" ht="30.95" customHeight="1" x14ac:dyDescent="0.3">
      <c r="B26" s="48" t="s">
        <v>266</v>
      </c>
      <c r="C26" s="48" t="s">
        <v>138</v>
      </c>
      <c r="D26" s="51">
        <v>0.16666666666666666</v>
      </c>
      <c r="E26" s="52" t="s">
        <v>331</v>
      </c>
    </row>
    <row r="27" spans="2:5" ht="30.95" customHeight="1" x14ac:dyDescent="0.3">
      <c r="B27" s="48" t="s">
        <v>287</v>
      </c>
      <c r="C27" s="48" t="s">
        <v>103</v>
      </c>
      <c r="D27" s="51">
        <v>0.1736111111111111</v>
      </c>
      <c r="E27" s="54" t="s">
        <v>64</v>
      </c>
    </row>
    <row r="28" spans="2:5" ht="30.95" customHeight="1" x14ac:dyDescent="0.3">
      <c r="B28" s="48" t="s">
        <v>235</v>
      </c>
      <c r="C28" s="48" t="s">
        <v>103</v>
      </c>
      <c r="D28" s="51">
        <v>0.1736111111111111</v>
      </c>
      <c r="E28" s="54" t="s">
        <v>64</v>
      </c>
    </row>
    <row r="29" spans="2:5" ht="30.95" customHeight="1" x14ac:dyDescent="0.3">
      <c r="B29" s="48" t="s">
        <v>285</v>
      </c>
      <c r="C29" s="48" t="s">
        <v>103</v>
      </c>
      <c r="D29" s="51">
        <v>0.1736111111111111</v>
      </c>
      <c r="E29" s="54" t="s">
        <v>64</v>
      </c>
    </row>
    <row r="30" spans="2:5" ht="30.95" customHeight="1" x14ac:dyDescent="0.3">
      <c r="B30" s="48" t="s">
        <v>296</v>
      </c>
      <c r="C30" s="48" t="s">
        <v>138</v>
      </c>
      <c r="D30" s="51">
        <v>0.1875</v>
      </c>
      <c r="E30" s="52" t="s">
        <v>208</v>
      </c>
    </row>
    <row r="31" spans="2:5" ht="30.95" customHeight="1" x14ac:dyDescent="0.3">
      <c r="B31" s="48" t="s">
        <v>288</v>
      </c>
      <c r="C31" s="48" t="s">
        <v>138</v>
      </c>
      <c r="D31" s="51">
        <v>0.1875</v>
      </c>
      <c r="E31" s="52" t="s">
        <v>208</v>
      </c>
    </row>
    <row r="32" spans="2:5" ht="30.95" customHeight="1" x14ac:dyDescent="0.3">
      <c r="B32" s="48" t="s">
        <v>245</v>
      </c>
      <c r="C32" s="48" t="s">
        <v>138</v>
      </c>
      <c r="D32" s="51">
        <v>0.1875</v>
      </c>
      <c r="E32" s="52" t="s">
        <v>208</v>
      </c>
    </row>
    <row r="33" spans="2:8" ht="30.95" customHeight="1" x14ac:dyDescent="0.3">
      <c r="B33" s="294" t="s">
        <v>170</v>
      </c>
      <c r="C33" s="295"/>
      <c r="D33" s="295"/>
      <c r="E33" s="296"/>
    </row>
    <row r="34" spans="2:8" ht="30.95" customHeight="1" x14ac:dyDescent="0.3">
      <c r="B34" s="48" t="s">
        <v>266</v>
      </c>
      <c r="C34" s="48" t="s">
        <v>137</v>
      </c>
      <c r="D34" s="51">
        <v>0.2951388888888889</v>
      </c>
      <c r="E34" s="52" t="s">
        <v>333</v>
      </c>
      <c r="H34" s="5" t="s">
        <v>115</v>
      </c>
    </row>
    <row r="35" spans="2:8" ht="30.95" customHeight="1" x14ac:dyDescent="0.3">
      <c r="B35" s="48" t="s">
        <v>296</v>
      </c>
      <c r="C35" s="47" t="s">
        <v>124</v>
      </c>
      <c r="D35" s="51">
        <v>0.2986111111111111</v>
      </c>
      <c r="E35" s="50" t="s">
        <v>18</v>
      </c>
    </row>
    <row r="36" spans="2:8" ht="30.95" customHeight="1" x14ac:dyDescent="0.3">
      <c r="B36" s="48" t="s">
        <v>269</v>
      </c>
      <c r="C36" s="48" t="s">
        <v>111</v>
      </c>
      <c r="D36" s="51">
        <v>0.30208333333333331</v>
      </c>
      <c r="E36" s="52" t="s">
        <v>343</v>
      </c>
    </row>
    <row r="37" spans="2:8" ht="30.95" customHeight="1" x14ac:dyDescent="0.3">
      <c r="B37" s="48" t="s">
        <v>245</v>
      </c>
      <c r="C37" s="48" t="s">
        <v>88</v>
      </c>
      <c r="D37" s="51">
        <v>0.30902777777777779</v>
      </c>
      <c r="E37" s="52" t="s">
        <v>13</v>
      </c>
    </row>
    <row r="38" spans="2:8" ht="30.95" customHeight="1" x14ac:dyDescent="0.3">
      <c r="B38" s="48" t="s">
        <v>288</v>
      </c>
      <c r="C38" s="48" t="s">
        <v>88</v>
      </c>
      <c r="D38" s="51">
        <v>0.30902777777777779</v>
      </c>
      <c r="E38" s="52" t="s">
        <v>13</v>
      </c>
    </row>
    <row r="39" spans="2:8" ht="30.95" customHeight="1" x14ac:dyDescent="0.3">
      <c r="B39" s="48" t="s">
        <v>287</v>
      </c>
      <c r="C39" s="48" t="s">
        <v>119</v>
      </c>
      <c r="D39" s="51">
        <v>0.3125</v>
      </c>
      <c r="E39" s="54" t="s">
        <v>1</v>
      </c>
    </row>
    <row r="40" spans="2:8" ht="30.95" customHeight="1" x14ac:dyDescent="0.3">
      <c r="B40" s="55" t="s">
        <v>235</v>
      </c>
      <c r="C40" s="48" t="s">
        <v>155</v>
      </c>
      <c r="D40" s="51">
        <v>0.31944444444444442</v>
      </c>
      <c r="E40" s="54" t="s">
        <v>327</v>
      </c>
    </row>
    <row r="41" spans="2:8" ht="30.95" customHeight="1" x14ac:dyDescent="0.3">
      <c r="B41" s="48" t="s">
        <v>285</v>
      </c>
      <c r="C41" s="48" t="s">
        <v>136</v>
      </c>
      <c r="D41" s="51"/>
      <c r="E41" s="54" t="s">
        <v>286</v>
      </c>
    </row>
    <row r="42" spans="2:8" ht="30.95" customHeight="1" x14ac:dyDescent="0.3">
      <c r="B42" s="56"/>
      <c r="C42" s="56"/>
      <c r="D42" s="56"/>
      <c r="E42" s="57"/>
    </row>
    <row r="43" spans="2:8" ht="30.95" customHeight="1" x14ac:dyDescent="0.3">
      <c r="B43" s="294" t="s">
        <v>202</v>
      </c>
      <c r="C43" s="295"/>
      <c r="D43" s="295"/>
      <c r="E43" s="296"/>
    </row>
    <row r="44" spans="2:8" ht="30.95" customHeight="1" x14ac:dyDescent="0.3">
      <c r="B44" s="48" t="s">
        <v>283</v>
      </c>
      <c r="C44" s="51" t="s">
        <v>90</v>
      </c>
      <c r="D44" s="51">
        <v>0.11805555555555555</v>
      </c>
      <c r="E44" s="54" t="s">
        <v>45</v>
      </c>
    </row>
    <row r="45" spans="2:8" ht="30.95" customHeight="1" x14ac:dyDescent="0.3">
      <c r="B45" s="48" t="s">
        <v>294</v>
      </c>
      <c r="C45" s="48" t="s">
        <v>84</v>
      </c>
      <c r="D45" s="51">
        <v>0.12847222222222221</v>
      </c>
      <c r="E45" s="54" t="s">
        <v>324</v>
      </c>
    </row>
    <row r="46" spans="2:8" ht="30.95" customHeight="1" x14ac:dyDescent="0.3">
      <c r="B46" s="48" t="s">
        <v>246</v>
      </c>
      <c r="C46" s="48" t="s">
        <v>139</v>
      </c>
      <c r="D46" s="51">
        <v>0.13541666666666666</v>
      </c>
      <c r="E46" s="54" t="s">
        <v>43</v>
      </c>
    </row>
    <row r="47" spans="2:8" ht="30.95" customHeight="1" x14ac:dyDescent="0.3">
      <c r="B47" s="48" t="s">
        <v>272</v>
      </c>
      <c r="C47" s="48" t="s">
        <v>135</v>
      </c>
      <c r="D47" s="51">
        <v>0.1423611111111111</v>
      </c>
      <c r="E47" s="54" t="s">
        <v>317</v>
      </c>
    </row>
    <row r="48" spans="2:8" ht="30.95" customHeight="1" x14ac:dyDescent="0.3">
      <c r="B48" s="48" t="s">
        <v>275</v>
      </c>
      <c r="C48" s="51" t="s">
        <v>144</v>
      </c>
      <c r="D48" s="51">
        <v>0.14583333333333334</v>
      </c>
      <c r="E48" s="54" t="s">
        <v>46</v>
      </c>
    </row>
    <row r="49" spans="2:5" ht="30.95" customHeight="1" x14ac:dyDescent="0.3">
      <c r="B49" s="48" t="s">
        <v>241</v>
      </c>
      <c r="C49" s="51" t="s">
        <v>144</v>
      </c>
      <c r="D49" s="51">
        <v>0.14583333333333334</v>
      </c>
      <c r="E49" s="54" t="s">
        <v>46</v>
      </c>
    </row>
    <row r="50" spans="2:5" ht="30.95" customHeight="1" x14ac:dyDescent="0.3">
      <c r="B50" s="47" t="s">
        <v>248</v>
      </c>
      <c r="C50" s="51" t="s">
        <v>144</v>
      </c>
      <c r="D50" s="51">
        <v>0.14583333333333334</v>
      </c>
      <c r="E50" s="54" t="s">
        <v>46</v>
      </c>
    </row>
    <row r="51" spans="2:5" ht="30.95" customHeight="1" x14ac:dyDescent="0.3">
      <c r="B51" s="53" t="s">
        <v>259</v>
      </c>
      <c r="C51" s="61" t="s">
        <v>140</v>
      </c>
      <c r="D51" s="51">
        <v>0.15277777777777779</v>
      </c>
      <c r="E51" s="52" t="s">
        <v>213</v>
      </c>
    </row>
    <row r="52" spans="2:5" ht="30.95" customHeight="1" x14ac:dyDescent="0.3">
      <c r="B52" s="58"/>
      <c r="C52" s="62"/>
      <c r="D52" s="59"/>
      <c r="E52" s="60"/>
    </row>
    <row r="53" spans="2:5" ht="30.95" customHeight="1" x14ac:dyDescent="0.3">
      <c r="B53" s="294" t="s">
        <v>70</v>
      </c>
      <c r="C53" s="295"/>
      <c r="D53" s="295"/>
      <c r="E53" s="296"/>
    </row>
    <row r="54" spans="2:5" ht="30.95" customHeight="1" x14ac:dyDescent="0.3">
      <c r="B54" s="48" t="s">
        <v>246</v>
      </c>
      <c r="C54" s="48" t="s">
        <v>36</v>
      </c>
      <c r="D54" s="49">
        <v>0.25694444444444442</v>
      </c>
      <c r="E54" s="50" t="s">
        <v>341</v>
      </c>
    </row>
    <row r="55" spans="2:5" ht="30.95" customHeight="1" x14ac:dyDescent="0.3">
      <c r="B55" s="48" t="s">
        <v>241</v>
      </c>
      <c r="C55" s="47" t="s">
        <v>82</v>
      </c>
      <c r="D55" s="49">
        <v>0.25694444444444442</v>
      </c>
      <c r="E55" s="50" t="s">
        <v>334</v>
      </c>
    </row>
    <row r="56" spans="2:5" ht="30.95" customHeight="1" x14ac:dyDescent="0.3">
      <c r="B56" s="47" t="s">
        <v>248</v>
      </c>
      <c r="C56" s="47" t="s">
        <v>82</v>
      </c>
      <c r="D56" s="49">
        <v>0.25694444444444442</v>
      </c>
      <c r="E56" s="50" t="s">
        <v>334</v>
      </c>
    </row>
    <row r="57" spans="2:5" ht="30.95" customHeight="1" x14ac:dyDescent="0.3">
      <c r="B57" s="48" t="s">
        <v>272</v>
      </c>
      <c r="C57" s="48" t="s">
        <v>147</v>
      </c>
      <c r="D57" s="51">
        <v>0.2673611111111111</v>
      </c>
      <c r="E57" s="54" t="s">
        <v>17</v>
      </c>
    </row>
    <row r="58" spans="2:5" ht="30.95" customHeight="1" x14ac:dyDescent="0.3">
      <c r="B58" s="48" t="s">
        <v>275</v>
      </c>
      <c r="C58" s="48" t="s">
        <v>147</v>
      </c>
      <c r="D58" s="51">
        <v>0.2673611111111111</v>
      </c>
      <c r="E58" s="54" t="s">
        <v>17</v>
      </c>
    </row>
    <row r="59" spans="2:5" ht="30.95" customHeight="1" x14ac:dyDescent="0.3">
      <c r="B59" s="48" t="s">
        <v>283</v>
      </c>
      <c r="C59" s="47" t="s">
        <v>110</v>
      </c>
      <c r="D59" s="49">
        <v>0.27430555555555558</v>
      </c>
      <c r="E59" s="50" t="s">
        <v>330</v>
      </c>
    </row>
    <row r="60" spans="2:5" ht="30.95" customHeight="1" x14ac:dyDescent="0.3">
      <c r="B60" s="48" t="s">
        <v>294</v>
      </c>
      <c r="C60" s="48" t="s">
        <v>84</v>
      </c>
      <c r="D60" s="51">
        <v>0.28125</v>
      </c>
      <c r="E60" s="54" t="s">
        <v>322</v>
      </c>
    </row>
    <row r="61" spans="2:5" ht="30.95" customHeight="1" x14ac:dyDescent="0.3">
      <c r="B61" s="5"/>
      <c r="C61" s="5"/>
      <c r="D61" s="5"/>
      <c r="E61" s="5"/>
    </row>
    <row r="62" spans="2:5" ht="30.95" customHeight="1" x14ac:dyDescent="0.3">
      <c r="B62" s="48" t="s">
        <v>259</v>
      </c>
      <c r="C62" s="48" t="s">
        <v>73</v>
      </c>
      <c r="D62" s="51"/>
      <c r="E62" s="52" t="s">
        <v>187</v>
      </c>
    </row>
    <row r="63" spans="2:5" ht="30.95" customHeight="1" x14ac:dyDescent="0.3"/>
    <row r="64" spans="2:5" ht="30.95" customHeight="1" x14ac:dyDescent="0.3"/>
    <row r="71" spans="5:5" x14ac:dyDescent="0.3">
      <c r="E71" s="44" t="s">
        <v>108</v>
      </c>
    </row>
  </sheetData>
  <mergeCells count="6">
    <mergeCell ref="B53:E53"/>
    <mergeCell ref="B2:E2"/>
    <mergeCell ref="B43:E43"/>
    <mergeCell ref="B24:E24"/>
    <mergeCell ref="B33:E33"/>
    <mergeCell ref="B13:E13"/>
  </mergeCells>
  <phoneticPr fontId="7" type="noConversion"/>
  <pageMargins left="8.3333335816860199E-2" right="8.3750002086162567E-2" top="0.75" bottom="0.75" header="0.30000001192092896" footer="0.30000001192092896"/>
  <pageSetup paperSize="9" scale="77" orientation="portrait" horizontalDpi="300" verticalDpi="300" r:id="rId1"/>
  <rowBreaks count="1" manualBreakCount="1">
    <brk id="62" max="1048575" man="1"/>
  </rowBreaks>
  <colBreaks count="1" manualBreakCount="1">
    <brk id="5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61782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29</vt:i4>
      </vt:variant>
      <vt:variant>
        <vt:lpstr>이름 지정된 범위</vt:lpstr>
      </vt:variant>
      <vt:variant>
        <vt:i4>28</vt:i4>
      </vt:variant>
    </vt:vector>
  </HeadingPairs>
  <TitlesOfParts>
    <vt:vector size="57" baseType="lpstr">
      <vt:lpstr>20230224</vt:lpstr>
      <vt:lpstr>20230303</vt:lpstr>
      <vt:lpstr>20230504</vt:lpstr>
      <vt:lpstr>20230724</vt:lpstr>
      <vt:lpstr>20230808</vt:lpstr>
      <vt:lpstr>20231018</vt:lpstr>
      <vt:lpstr>20231031</vt:lpstr>
      <vt:lpstr>2023115</vt:lpstr>
      <vt:lpstr>20231205</vt:lpstr>
      <vt:lpstr>20231216</vt:lpstr>
      <vt:lpstr>20240226</vt:lpstr>
      <vt:lpstr>202400303</vt:lpstr>
      <vt:lpstr>202400324</vt:lpstr>
      <vt:lpstr>202400522</vt:lpstr>
      <vt:lpstr>202400613</vt:lpstr>
      <vt:lpstr>20240727</vt:lpstr>
      <vt:lpstr>20241031</vt:lpstr>
      <vt:lpstr>20241105</vt:lpstr>
      <vt:lpstr>20250304</vt:lpstr>
      <vt:lpstr>20250312</vt:lpstr>
      <vt:lpstr>20250326</vt:lpstr>
      <vt:lpstr>20250624</vt:lpstr>
      <vt:lpstr>20260303</vt:lpstr>
      <vt:lpstr>20260316</vt:lpstr>
      <vt:lpstr>20260323</vt:lpstr>
      <vt:lpstr>20260406</vt:lpstr>
      <vt:lpstr>20260429</vt:lpstr>
      <vt:lpstr>20260610</vt:lpstr>
      <vt:lpstr>20260629</vt:lpstr>
      <vt:lpstr>'20230303'!Print_Area</vt:lpstr>
      <vt:lpstr>'20230504'!Print_Area</vt:lpstr>
      <vt:lpstr>'20230724'!Print_Area</vt:lpstr>
      <vt:lpstr>'20230808'!Print_Area</vt:lpstr>
      <vt:lpstr>'20231018'!Print_Area</vt:lpstr>
      <vt:lpstr>'20231031'!Print_Area</vt:lpstr>
      <vt:lpstr>'2023115'!Print_Area</vt:lpstr>
      <vt:lpstr>'20231205'!Print_Area</vt:lpstr>
      <vt:lpstr>'20231216'!Print_Area</vt:lpstr>
      <vt:lpstr>'202400303'!Print_Area</vt:lpstr>
      <vt:lpstr>'202400324'!Print_Area</vt:lpstr>
      <vt:lpstr>'202400522'!Print_Area</vt:lpstr>
      <vt:lpstr>'202400613'!Print_Area</vt:lpstr>
      <vt:lpstr>'20240226'!Print_Area</vt:lpstr>
      <vt:lpstr>'20240727'!Print_Area</vt:lpstr>
      <vt:lpstr>'20241031'!Print_Area</vt:lpstr>
      <vt:lpstr>'20241105'!Print_Area</vt:lpstr>
      <vt:lpstr>'20250304'!Print_Area</vt:lpstr>
      <vt:lpstr>'20250312'!Print_Area</vt:lpstr>
      <vt:lpstr>'20250326'!Print_Area</vt:lpstr>
      <vt:lpstr>'20250624'!Print_Area</vt:lpstr>
      <vt:lpstr>'20260303'!Print_Area</vt:lpstr>
      <vt:lpstr>'20260316'!Print_Area</vt:lpstr>
      <vt:lpstr>'20260323'!Print_Area</vt:lpstr>
      <vt:lpstr>'20260406'!Print_Area</vt:lpstr>
      <vt:lpstr>'20260429'!Print_Area</vt:lpstr>
      <vt:lpstr>'20260610'!Print_Area</vt:lpstr>
      <vt:lpstr>'20260629'!Print_Area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안세준</dc:creator>
  <cp:lastModifiedBy>jangdaejo</cp:lastModifiedBy>
  <cp:revision>147</cp:revision>
  <cp:lastPrinted>2026-06-29T05:05:02Z</cp:lastPrinted>
  <dcterms:created xsi:type="dcterms:W3CDTF">2022-11-23T07:57:01Z</dcterms:created>
  <dcterms:modified xsi:type="dcterms:W3CDTF">2026-06-29T05:10:17Z</dcterms:modified>
  <cp:version>1100.0100.01</cp:version>
</cp:coreProperties>
</file>